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M:\Fechamento Mensal\"/>
    </mc:Choice>
  </mc:AlternateContent>
  <bookViews>
    <workbookView xWindow="0" yWindow="0" windowWidth="28800" windowHeight="12045" tabRatio="939"/>
  </bookViews>
  <sheets>
    <sheet name="Balanço" sheetId="35" r:id="rId1"/>
    <sheet name="DRE" sheetId="23" r:id="rId2"/>
    <sheet name="DRE Analitico" sheetId="24" r:id="rId3"/>
    <sheet name="Mutações" sheetId="13" r:id="rId4"/>
    <sheet name="Fluxo" sheetId="34" r:id="rId5"/>
  </sheets>
  <definedNames>
    <definedName name="_xlnm.Print_Area" localSheetId="0">Balanço!$A$1:$P$49</definedName>
    <definedName name="_xlnm.Print_Area" localSheetId="1">DRE!$D$1:$T$46</definedName>
    <definedName name="_xlnm.Print_Area" localSheetId="2">'DRE Analitico'!$A$1:$J$95</definedName>
    <definedName name="_xlnm.Print_Area" localSheetId="4">Fluxo!$B$1:$F$79</definedName>
    <definedName name="_xlnm.Print_Area" localSheetId="3">Mutações!$A$1:$Q$35</definedName>
  </definedNames>
  <calcPr calcId="152511"/>
  <fileRecoveryPr repairLoad="1"/>
</workbook>
</file>

<file path=xl/calcChain.xml><?xml version="1.0" encoding="utf-8"?>
<calcChain xmlns="http://schemas.openxmlformats.org/spreadsheetml/2006/main">
  <c r="B85" i="24" l="1"/>
  <c r="I65" i="24" l="1"/>
  <c r="I59" i="24"/>
  <c r="I47" i="24"/>
  <c r="I44" i="24"/>
  <c r="I37" i="24"/>
  <c r="I33" i="24"/>
  <c r="I28" i="24"/>
  <c r="I18" i="24"/>
  <c r="I11" i="24"/>
  <c r="I6" i="24"/>
  <c r="D13" i="24"/>
  <c r="D82" i="24"/>
  <c r="D72" i="24"/>
  <c r="D65" i="24"/>
  <c r="D57" i="24"/>
  <c r="D46" i="24"/>
  <c r="D41" i="24"/>
  <c r="D36" i="24"/>
  <c r="D28" i="24"/>
  <c r="D87" i="24" l="1"/>
  <c r="I27" i="24"/>
  <c r="I16" i="24" s="1"/>
  <c r="I87" i="24" s="1"/>
  <c r="D89" i="24" l="1"/>
  <c r="L16" i="13"/>
  <c r="P16" i="13" s="1"/>
  <c r="L15" i="13"/>
  <c r="L14" i="13"/>
  <c r="P14" i="13" s="1"/>
  <c r="L13" i="13"/>
  <c r="P13" i="13" s="1"/>
  <c r="P17" i="13"/>
  <c r="P15" i="13"/>
  <c r="P19" i="13" l="1"/>
  <c r="N19" i="13"/>
  <c r="L19" i="13"/>
  <c r="J19" i="13"/>
  <c r="J27" i="13" s="1"/>
  <c r="H19" i="13"/>
  <c r="H27" i="13" s="1"/>
  <c r="F19" i="13"/>
  <c r="F27" i="13" s="1"/>
  <c r="D19" i="13"/>
  <c r="D27" i="13" s="1"/>
  <c r="B19" i="13"/>
  <c r="B27" i="13" s="1"/>
  <c r="N27" i="13" l="1"/>
  <c r="P25" i="13" l="1"/>
  <c r="L24" i="13"/>
  <c r="P24" i="13" s="1"/>
  <c r="L23" i="13"/>
  <c r="P23" i="13" s="1"/>
  <c r="L22" i="13"/>
  <c r="P22" i="13" s="1"/>
  <c r="L21" i="13"/>
  <c r="P21" i="13" l="1"/>
  <c r="P27" i="13" s="1"/>
  <c r="L27" i="13"/>
  <c r="G65" i="24" l="1"/>
  <c r="G59" i="24"/>
  <c r="G47" i="24"/>
  <c r="G44" i="24"/>
  <c r="G37" i="24"/>
  <c r="B13" i="24" l="1"/>
  <c r="B28" i="24"/>
  <c r="G6" i="24" l="1"/>
  <c r="G11" i="24"/>
  <c r="G18" i="24"/>
  <c r="G28" i="24"/>
  <c r="G33" i="24"/>
  <c r="G27" i="24" l="1"/>
  <c r="G16" i="24" s="1"/>
  <c r="G87" i="24" s="1"/>
  <c r="I5" i="24" l="1"/>
  <c r="B36" i="24" l="1"/>
  <c r="B41" i="24"/>
  <c r="B46" i="24"/>
  <c r="B57" i="24"/>
  <c r="B65" i="24"/>
  <c r="B72" i="24"/>
  <c r="B82" i="24"/>
  <c r="B87" i="24" l="1"/>
  <c r="B89" i="24" l="1"/>
  <c r="G5" i="24" l="1"/>
</calcChain>
</file>

<file path=xl/sharedStrings.xml><?xml version="1.0" encoding="utf-8"?>
<sst xmlns="http://schemas.openxmlformats.org/spreadsheetml/2006/main" count="542" uniqueCount="281">
  <si>
    <t>CLUBE PAINEIRAS DO MORUMBY</t>
  </si>
  <si>
    <t>ATIVO</t>
  </si>
  <si>
    <t>CIRCULANTE</t>
  </si>
  <si>
    <t>DISPONIBILIDADES</t>
  </si>
  <si>
    <t>ASSOCIADOS</t>
  </si>
  <si>
    <t>RECURSOS VINCULADOS AO ESTACIONAMENTO</t>
  </si>
  <si>
    <t>NÃO CIRCULANTE</t>
  </si>
  <si>
    <t>REALIZÁVEL A LONGO PRAZO</t>
  </si>
  <si>
    <t>PASSIVO</t>
  </si>
  <si>
    <t>OBRIGAÇÕES VINCULADAS AO ESTACIONAMENTO</t>
  </si>
  <si>
    <t>PATRIMÔNIO SOCIAL</t>
  </si>
  <si>
    <t>TOTAL DO ATIVO</t>
  </si>
  <si>
    <t>TOTAL DO PASSIVO</t>
  </si>
  <si>
    <r>
      <t xml:space="preserve">DEMONSTRAÇÕES DO RESULTADO POR CENTRO DE CUSTO ACUMULADO - </t>
    </r>
    <r>
      <rPr>
        <b/>
        <i/>
        <sz val="14"/>
        <rFont val="Arial"/>
        <family val="2"/>
      </rPr>
      <t>(Em Milhares de Reais - R$)</t>
    </r>
  </si>
  <si>
    <t>Realizado</t>
  </si>
  <si>
    <t>Orçado</t>
  </si>
  <si>
    <t>RECEITAS</t>
  </si>
  <si>
    <t>Taxa de Manutenção</t>
  </si>
  <si>
    <t>Patrocínios</t>
  </si>
  <si>
    <t>Outras</t>
  </si>
  <si>
    <t>DESPESAS LÍQUIDAS</t>
  </si>
  <si>
    <t>Conselho Deliberativo</t>
  </si>
  <si>
    <t>Conselho Fiscal</t>
  </si>
  <si>
    <t>Jurídico</t>
  </si>
  <si>
    <t>Diretoria Executiva</t>
  </si>
  <si>
    <t>Ouvidoria</t>
  </si>
  <si>
    <t>Secretaria Administrativa</t>
  </si>
  <si>
    <t>Recursos Humanos</t>
  </si>
  <si>
    <t>Tecnologia</t>
  </si>
  <si>
    <t>Higiene e Saúde</t>
  </si>
  <si>
    <t>Financeiro</t>
  </si>
  <si>
    <t>Suprimentos</t>
  </si>
  <si>
    <t>Manutenção</t>
  </si>
  <si>
    <t>Divulgação, Comunicação e Marketing</t>
  </si>
  <si>
    <t>Esportes</t>
  </si>
  <si>
    <t>Concessionários</t>
  </si>
  <si>
    <t>Cessão de Espaços</t>
  </si>
  <si>
    <t>Serviços Públicos</t>
  </si>
  <si>
    <t>Financeiras/Bancárias</t>
  </si>
  <si>
    <t>Tributárias</t>
  </si>
  <si>
    <t>Meio Ambiente</t>
  </si>
  <si>
    <t>SUPERÁVIT ANTES DAS PROVISÕES</t>
  </si>
  <si>
    <t>Provisão para Perdas com Inadimplência</t>
  </si>
  <si>
    <t>Outras Contingências</t>
  </si>
  <si>
    <t>SUPERÁVIT/(DÉFICIT) DO PERÍODO</t>
  </si>
  <si>
    <t>DESPESAS</t>
  </si>
  <si>
    <t>CONSELHO DELIBERATIVO</t>
  </si>
  <si>
    <t>CONSELHO FISCAL</t>
  </si>
  <si>
    <t>JURÍDICO</t>
  </si>
  <si>
    <t>DIRETORIA EXECUTIVA</t>
  </si>
  <si>
    <t>OUVIDORIA</t>
  </si>
  <si>
    <t>SECRETARIA ADMINISTRATIVA</t>
  </si>
  <si>
    <t>Gerência</t>
  </si>
  <si>
    <t>Central de Atendimento</t>
  </si>
  <si>
    <t>Reprografia</t>
  </si>
  <si>
    <t>Telefonia</t>
  </si>
  <si>
    <t>Portaria Social</t>
  </si>
  <si>
    <t>Transportes</t>
  </si>
  <si>
    <t>Vestiários</t>
  </si>
  <si>
    <t>Segurança e Vigilância</t>
  </si>
  <si>
    <t>Elevadores</t>
  </si>
  <si>
    <t>Fichários</t>
  </si>
  <si>
    <t>RECURSOS HUMANOS</t>
  </si>
  <si>
    <t>Desenvolvimento</t>
  </si>
  <si>
    <t>Administração de Pessoal</t>
  </si>
  <si>
    <t>C.I.P.A.</t>
  </si>
  <si>
    <t>TECNOLOGIA</t>
  </si>
  <si>
    <t>Sistemas</t>
  </si>
  <si>
    <t>Suporte</t>
  </si>
  <si>
    <t>HIGIENE E SAÚDE</t>
  </si>
  <si>
    <t>Centro Médico</t>
  </si>
  <si>
    <t>Fraldário</t>
  </si>
  <si>
    <t>Salva-Vidas</t>
  </si>
  <si>
    <t>FINANCEIRO</t>
  </si>
  <si>
    <t>Cobrança</t>
  </si>
  <si>
    <t>Contas a Pagar</t>
  </si>
  <si>
    <t>Controle de Caixas</t>
  </si>
  <si>
    <t>Central de Recebimento</t>
  </si>
  <si>
    <t>Almoxarifado</t>
  </si>
  <si>
    <t>SUPRIMENTOS</t>
  </si>
  <si>
    <t>MANUTENÇÃO</t>
  </si>
  <si>
    <t>Gerência e Engenharia</t>
  </si>
  <si>
    <t>Manutenção e Reformas</t>
  </si>
  <si>
    <t>Oficinas de Manutenção</t>
  </si>
  <si>
    <t>DIVULGAÇÃO, COMUNICAÇÃO E MARKETING</t>
  </si>
  <si>
    <t>ESPORTES</t>
  </si>
  <si>
    <t>Programação e Eventos</t>
  </si>
  <si>
    <t>Competitivo</t>
  </si>
  <si>
    <t>Formação Esportiva</t>
  </si>
  <si>
    <t>CONCESSIONÁRIOS</t>
  </si>
  <si>
    <t>Cultural</t>
  </si>
  <si>
    <t>Eventos Culturais</t>
  </si>
  <si>
    <t>Social</t>
  </si>
  <si>
    <t>Eventos Sociais</t>
  </si>
  <si>
    <t>MEIO AMBIENTE</t>
  </si>
  <si>
    <t>TRIBUTÁRIAS</t>
  </si>
  <si>
    <t>SERVIÇOS PÚBLICOS</t>
  </si>
  <si>
    <t>PROVISÕES/OUTRAS</t>
  </si>
  <si>
    <t>Provisões para Perdas com Inadimplência</t>
  </si>
  <si>
    <t>TOTAL DAS DESPESAS</t>
  </si>
  <si>
    <t>TOTAL DAS RECEITAS</t>
  </si>
  <si>
    <t>EXERCÍCIO CORRENTE</t>
  </si>
  <si>
    <t>Acréscimos sobre Taxa de Manutenção</t>
  </si>
  <si>
    <t>RECEITAS E TAXA S/TÍTULOS</t>
  </si>
  <si>
    <t>Transferência de Propriedade</t>
  </si>
  <si>
    <t>Taxa de Empréstimo</t>
  </si>
  <si>
    <t>Frequência Temporária</t>
  </si>
  <si>
    <t>RECUPERAÇÃO DE CUSTOS</t>
  </si>
  <si>
    <t>Tênis</t>
  </si>
  <si>
    <t>Squash</t>
  </si>
  <si>
    <t>Eventos Esportivos</t>
  </si>
  <si>
    <t>Outras Receitas</t>
  </si>
  <si>
    <t>Taxas de Cursos e Atividades</t>
  </si>
  <si>
    <t>Biblioteca</t>
  </si>
  <si>
    <t>Revistas Paineiras</t>
  </si>
  <si>
    <t>Portal Paineiras</t>
  </si>
  <si>
    <t>Tv Paineiras</t>
  </si>
  <si>
    <t>Carteiras Sociais</t>
  </si>
  <si>
    <t>Confecções de Crachás</t>
  </si>
  <si>
    <t>Ingresso de Convidados</t>
  </si>
  <si>
    <t>Cessão de Armários</t>
  </si>
  <si>
    <t>PATROCÍNIOS</t>
  </si>
  <si>
    <t>RECEITAS FINANCEIRAS</t>
  </si>
  <si>
    <t>Juros e Multas</t>
  </si>
  <si>
    <t>Rendimentos sobre Aplicações Financeiras</t>
  </si>
  <si>
    <t>Receitas</t>
  </si>
  <si>
    <t>Patrimoniais</t>
  </si>
  <si>
    <t>Acumulada</t>
  </si>
  <si>
    <t>Reavaliação</t>
  </si>
  <si>
    <t>Despesas</t>
  </si>
  <si>
    <t>Extraordinárias</t>
  </si>
  <si>
    <t>Patrimônio</t>
  </si>
  <si>
    <t>Acumulado</t>
  </si>
  <si>
    <t>Líquido</t>
  </si>
  <si>
    <t>Receitas Patrimoniais</t>
  </si>
  <si>
    <t>Receita Financeira Líquida</t>
  </si>
  <si>
    <t>Depreciação/Amortização do Exercício</t>
  </si>
  <si>
    <t xml:space="preserve"> </t>
  </si>
  <si>
    <t>Contingências Trabalhistas</t>
  </si>
  <si>
    <t xml:space="preserve">  </t>
  </si>
  <si>
    <t>H%</t>
  </si>
  <si>
    <t>V%</t>
  </si>
  <si>
    <t>HR%</t>
  </si>
  <si>
    <t>HO%</t>
  </si>
  <si>
    <t>Reversão/Desembolsos Diversos</t>
  </si>
  <si>
    <t>Coordenação</t>
  </si>
  <si>
    <t>Estacionamento</t>
  </si>
  <si>
    <t>Segurança do Trabalho</t>
  </si>
  <si>
    <t>Orçamento</t>
  </si>
  <si>
    <t>CONTABILIDADE</t>
  </si>
  <si>
    <t>Gerenciamento / Zeladoria</t>
  </si>
  <si>
    <t>Cultural / Eventos</t>
  </si>
  <si>
    <t>Social / Eventos</t>
  </si>
  <si>
    <t>Manutenção Concessionário</t>
  </si>
  <si>
    <t>Cessão de Espaço</t>
  </si>
  <si>
    <t>Contabilidade</t>
  </si>
  <si>
    <t>Perdidos e Achados</t>
  </si>
  <si>
    <t>SUPERÁVIT/(DÉFICIT) ACUMULADO</t>
  </si>
  <si>
    <t>Superávit/(Déficit) Exercícios Anteriores</t>
  </si>
  <si>
    <t>Superávit/(Déficit) do Exercício Corrente</t>
  </si>
  <si>
    <t>Serviços Gerais</t>
  </si>
  <si>
    <t>Receitas Financeiras</t>
  </si>
  <si>
    <t>Provisões Diversas</t>
  </si>
  <si>
    <t>Despesas Financeiras</t>
  </si>
  <si>
    <t>Despesas Tributárias</t>
  </si>
  <si>
    <t>Federações/Associações</t>
  </si>
  <si>
    <t>Hospedagens e Passagens</t>
  </si>
  <si>
    <t>Lanches e Refeições</t>
  </si>
  <si>
    <t>Locações</t>
  </si>
  <si>
    <t>Materiais Diversos</t>
  </si>
  <si>
    <t>Outras Despesas</t>
  </si>
  <si>
    <t>Telefones</t>
  </si>
  <si>
    <t>Terceirizados</t>
  </si>
  <si>
    <t>Xerocópias</t>
  </si>
  <si>
    <t>Conservação e Manutenção</t>
  </si>
  <si>
    <t>PATRIMÔNIO LÍQUIDO</t>
  </si>
  <si>
    <t>SÓCIO-CULTURAL</t>
  </si>
  <si>
    <t>FINANCEIRAS/BANCÁRIAS</t>
  </si>
  <si>
    <t>Outras Contingências/Outras</t>
  </si>
  <si>
    <t>RECEITAS E TAXAS DIVERSAS</t>
  </si>
  <si>
    <t>Restaurante de Colaboradores</t>
  </si>
  <si>
    <t>Superávit/Déficit do Período</t>
  </si>
  <si>
    <t>Sócio-Cultural</t>
  </si>
  <si>
    <t>( Em Milhares de Reais - R$ )</t>
  </si>
  <si>
    <r>
      <t xml:space="preserve">BALANÇO PATRIMONIAL - </t>
    </r>
    <r>
      <rPr>
        <b/>
        <i/>
        <sz val="13"/>
        <rFont val="Arial"/>
        <family val="2"/>
      </rPr>
      <t>(Em Milhares de Reais - R$)</t>
    </r>
  </si>
  <si>
    <t>CNPJ.: 52.400.207/001-57</t>
  </si>
  <si>
    <t>CNPJ.: 52.400.207/0001-57</t>
  </si>
  <si>
    <t>Taxa de Manutenção Complemento Orçamentário</t>
  </si>
  <si>
    <t>Taxa de Transações com Títulos</t>
  </si>
  <si>
    <t xml:space="preserve">Correção </t>
  </si>
  <si>
    <t>Monetária</t>
  </si>
  <si>
    <t>Depreciação</t>
  </si>
  <si>
    <t>Reserva</t>
  </si>
  <si>
    <t>Superávit</t>
  </si>
  <si>
    <t>Ativo</t>
  </si>
  <si>
    <t>/Amortização</t>
  </si>
  <si>
    <t>de</t>
  </si>
  <si>
    <t>/(Déficit)</t>
  </si>
  <si>
    <t>Imobilizado</t>
  </si>
  <si>
    <t>Transações com Títulos</t>
  </si>
  <si>
    <t>Saldo em 31.12.2015</t>
  </si>
  <si>
    <t>Saldo em 31.12.2016</t>
  </si>
  <si>
    <t>31.12.2016</t>
  </si>
  <si>
    <t>Assistência Social do Paineiras</t>
  </si>
  <si>
    <t>DASP - ASSISTÊNCIA SOCIAL DO PAINEIRAS</t>
  </si>
  <si>
    <t>ASSISTÊNCIA SOCIAL DO PAINEIRAS</t>
  </si>
  <si>
    <r>
      <t xml:space="preserve">DEMONSTRAÇÕES DO RESULTADO POR CENTRO DE CUSTO ANALÍTICO ACUMULADO - </t>
    </r>
    <r>
      <rPr>
        <b/>
        <i/>
        <sz val="14"/>
        <rFont val="Arial"/>
        <family val="2"/>
      </rPr>
      <t>(Em Milhares de Reais)</t>
    </r>
  </si>
  <si>
    <t>DMPL - DEMONSTRAÇÃO DAS MUTAÇÕES DO PATRIMÔNIO LÍQUIDO</t>
  </si>
  <si>
    <t>1) ATIVIDADES OPERAIONAIS</t>
  </si>
  <si>
    <t xml:space="preserve">  Receitas:</t>
  </si>
  <si>
    <t>Recuperação de Despesas</t>
  </si>
  <si>
    <t xml:space="preserve">  Despesas:</t>
  </si>
  <si>
    <t>Pessoal Próprio</t>
  </si>
  <si>
    <t xml:space="preserve">   (=) Superávit/(Déficit) Operacional</t>
  </si>
  <si>
    <t>2) ATIVIDADES DE INVESTIMENTOS</t>
  </si>
  <si>
    <t xml:space="preserve">     Receitas Patrimoniais</t>
  </si>
  <si>
    <t xml:space="preserve">     Reversões</t>
  </si>
  <si>
    <t xml:space="preserve">     Receita Financeira Líquida</t>
  </si>
  <si>
    <t xml:space="preserve">     Venda/Baixa de Imobilizado</t>
  </si>
  <si>
    <t xml:space="preserve">     Despesas Patrimoniais</t>
  </si>
  <si>
    <t xml:space="preserve">     Financiamento Imobiliário</t>
  </si>
  <si>
    <t xml:space="preserve">     Obras/Ativo Fixo</t>
  </si>
  <si>
    <t>3) FUNDO GERADO NO EXERCÍCIO</t>
  </si>
  <si>
    <t>4) VARIAÇÕES NO CIRCULANTE</t>
  </si>
  <si>
    <t xml:space="preserve">   Ativo</t>
  </si>
  <si>
    <t xml:space="preserve">   Passivo</t>
  </si>
  <si>
    <t>5) VARIAÇÃO TOTAL</t>
  </si>
  <si>
    <t>6) AUMENTO/(DIMINUIÇÃO) NO DISPONÍVEL</t>
  </si>
  <si>
    <t xml:space="preserve">   Disponibilidade Inicial</t>
  </si>
  <si>
    <t xml:space="preserve">   Disponibilidade Final</t>
  </si>
  <si>
    <t xml:space="preserve">        (=) Variação no Disponível (Final - Inicial)</t>
  </si>
  <si>
    <r>
      <t>DFC - DEMONSTRAÇÃO DOS FLUXOS DE CAIXA (</t>
    </r>
    <r>
      <rPr>
        <b/>
        <i/>
        <sz val="10"/>
        <rFont val="Arial"/>
        <family val="2"/>
      </rPr>
      <t>Em Milhares de Reais - R$)</t>
    </r>
  </si>
  <si>
    <t xml:space="preserve">          Taxas de Transferências a Receber</t>
  </si>
  <si>
    <t xml:space="preserve">          Taxas Pendentes</t>
  </si>
  <si>
    <t xml:space="preserve">          Provisão para Devedores Duvidosos</t>
  </si>
  <si>
    <t xml:space="preserve">          Adiantamentos</t>
  </si>
  <si>
    <t xml:space="preserve">          Despesas Antecipadas</t>
  </si>
  <si>
    <t xml:space="preserve">          Estoques</t>
  </si>
  <si>
    <t xml:space="preserve">          Créditos Diversos</t>
  </si>
  <si>
    <t xml:space="preserve">          Depósitos Judiciais Cíveis e Fiscais </t>
  </si>
  <si>
    <t xml:space="preserve">          Contas a Pagar</t>
  </si>
  <si>
    <t xml:space="preserve">          Gerador</t>
  </si>
  <si>
    <t xml:space="preserve">          Provisões e Depósitos Judiciais Trabalhistas</t>
  </si>
  <si>
    <t xml:space="preserve">          Receitas Antecipadas</t>
  </si>
  <si>
    <t xml:space="preserve">          Manutenção + Lei de Incentivo ao Esporte</t>
  </si>
  <si>
    <t xml:space="preserve">          Obras/Ativo Fixo</t>
  </si>
  <si>
    <t xml:space="preserve">          Estacionamento</t>
  </si>
  <si>
    <t xml:space="preserve">          (=) Resultado Operacional + Resultado Investimentos</t>
  </si>
  <si>
    <t xml:space="preserve">          (=) Acréscimo/(Decréscimo) no Capital de Giro</t>
  </si>
  <si>
    <t xml:space="preserve">          (=) Fundo Gerado no Exercício + Acréscimo/(Decréscimo) no Capital de Giro</t>
  </si>
  <si>
    <t xml:space="preserve">     (=) Superávit/(Déficit) de Investimentos</t>
  </si>
  <si>
    <t>Saldo em 31.12.2017</t>
  </si>
  <si>
    <t>31.12.2017</t>
  </si>
  <si>
    <t>EXERCÍCIOS FINDOS EM 31 DE DEZEMBRO DE 2017 E 2016</t>
  </si>
  <si>
    <r>
      <t xml:space="preserve">Contas Manutenção </t>
    </r>
    <r>
      <rPr>
        <i/>
        <sz val="10"/>
        <rFont val="Arial"/>
        <family val="2"/>
      </rPr>
      <t>(nota 4)</t>
    </r>
  </si>
  <si>
    <r>
      <t xml:space="preserve">Contas Patrimonial-Obras/Ativo Fixo </t>
    </r>
    <r>
      <rPr>
        <i/>
        <sz val="10"/>
        <rFont val="Arial"/>
        <family val="2"/>
      </rPr>
      <t>(nota 4)</t>
    </r>
  </si>
  <si>
    <r>
      <t xml:space="preserve">Lei de Incentivo ao Esporte </t>
    </r>
    <r>
      <rPr>
        <i/>
        <sz val="10"/>
        <rFont val="Arial"/>
        <family val="2"/>
      </rPr>
      <t>(nota 19)</t>
    </r>
  </si>
  <si>
    <r>
      <t xml:space="preserve">Mensalidades </t>
    </r>
    <r>
      <rPr>
        <i/>
        <sz val="10"/>
        <rFont val="Arial"/>
        <family val="2"/>
      </rPr>
      <t>(nota 5)</t>
    </r>
  </si>
  <si>
    <r>
      <t xml:space="preserve">Provisão para Perdas com Inadimplência </t>
    </r>
    <r>
      <rPr>
        <i/>
        <sz val="10"/>
        <rFont val="Arial"/>
        <family val="2"/>
      </rPr>
      <t>(nota 5)</t>
    </r>
  </si>
  <si>
    <r>
      <t xml:space="preserve">Taxas de Transferência de Titulos a Receber </t>
    </r>
    <r>
      <rPr>
        <i/>
        <sz val="10"/>
        <rFont val="Arial"/>
        <family val="2"/>
      </rPr>
      <t>(nota 5)</t>
    </r>
  </si>
  <si>
    <r>
      <t xml:space="preserve">CRÉDITOS DIVERSOS </t>
    </r>
    <r>
      <rPr>
        <i/>
        <sz val="10"/>
        <rFont val="Arial"/>
        <family val="2"/>
      </rPr>
      <t>(nota 6)</t>
    </r>
  </si>
  <si>
    <r>
      <t xml:space="preserve">ADIANTAMENTOS </t>
    </r>
    <r>
      <rPr>
        <i/>
        <sz val="10"/>
        <rFont val="Arial"/>
        <family val="2"/>
      </rPr>
      <t>(nota 7)</t>
    </r>
  </si>
  <si>
    <r>
      <t xml:space="preserve">ESTOQUES </t>
    </r>
    <r>
      <rPr>
        <i/>
        <sz val="10"/>
        <rFont val="Arial"/>
        <family val="2"/>
      </rPr>
      <t>(nota 8)</t>
    </r>
  </si>
  <si>
    <r>
      <t xml:space="preserve">DESPESAS ANTECIPADAS </t>
    </r>
    <r>
      <rPr>
        <i/>
        <sz val="10"/>
        <rFont val="Arial"/>
        <family val="2"/>
      </rPr>
      <t>(nota 9)</t>
    </r>
  </si>
  <si>
    <r>
      <t xml:space="preserve">Aplicações Financeiras </t>
    </r>
    <r>
      <rPr>
        <i/>
        <sz val="10"/>
        <rFont val="Arial"/>
        <family val="2"/>
      </rPr>
      <t>(nota 4)</t>
    </r>
  </si>
  <si>
    <r>
      <t xml:space="preserve">Outros Créditos </t>
    </r>
    <r>
      <rPr>
        <i/>
        <sz val="10"/>
        <rFont val="Arial"/>
        <family val="2"/>
      </rPr>
      <t>(nota 10)</t>
    </r>
  </si>
  <si>
    <r>
      <t xml:space="preserve">Outros Valores a Realizar </t>
    </r>
    <r>
      <rPr>
        <i/>
        <sz val="10"/>
        <rFont val="Arial"/>
        <family val="2"/>
      </rPr>
      <t>(nota 11)</t>
    </r>
  </si>
  <si>
    <r>
      <t xml:space="preserve">IMOBILIZADO </t>
    </r>
    <r>
      <rPr>
        <i/>
        <sz val="10"/>
        <rFont val="Arial"/>
        <family val="2"/>
      </rPr>
      <t>(nota 12)</t>
    </r>
  </si>
  <si>
    <r>
      <t xml:space="preserve">INTANGÍVEL </t>
    </r>
    <r>
      <rPr>
        <i/>
        <sz val="10"/>
        <rFont val="Arial"/>
        <family val="2"/>
      </rPr>
      <t>(nota 13)</t>
    </r>
  </si>
  <si>
    <r>
      <t xml:space="preserve">OBRAS EM ANDAMENTO </t>
    </r>
    <r>
      <rPr>
        <i/>
        <sz val="10"/>
        <rFont val="Arial"/>
        <family val="2"/>
      </rPr>
      <t>(nota 14)</t>
    </r>
  </si>
  <si>
    <r>
      <t xml:space="preserve">Depósitos Judiciais Cíveis e Fiscais </t>
    </r>
    <r>
      <rPr>
        <i/>
        <sz val="10"/>
        <rFont val="Arial"/>
        <family val="2"/>
      </rPr>
      <t>(nota 21.B1)</t>
    </r>
  </si>
  <si>
    <r>
      <t xml:space="preserve">Salários e Encargos Sociais </t>
    </r>
    <r>
      <rPr>
        <i/>
        <sz val="10"/>
        <rFont val="Arial"/>
        <family val="2"/>
      </rPr>
      <t>(nota 15)</t>
    </r>
  </si>
  <si>
    <r>
      <t xml:space="preserve">Fornecedores </t>
    </r>
    <r>
      <rPr>
        <i/>
        <sz val="10"/>
        <rFont val="Arial"/>
        <family val="2"/>
      </rPr>
      <t>(nota 16)</t>
    </r>
  </si>
  <si>
    <r>
      <t xml:space="preserve">Obrigações Tributárias </t>
    </r>
    <r>
      <rPr>
        <i/>
        <sz val="10"/>
        <rFont val="Arial"/>
        <family val="2"/>
      </rPr>
      <t>(nota 17)</t>
    </r>
  </si>
  <si>
    <r>
      <t xml:space="preserve">Outras Contas a Pagar </t>
    </r>
    <r>
      <rPr>
        <i/>
        <sz val="10"/>
        <rFont val="Arial"/>
        <family val="2"/>
      </rPr>
      <t>(nota 18)</t>
    </r>
  </si>
  <si>
    <r>
      <t xml:space="preserve">Provisão para Contingências </t>
    </r>
    <r>
      <rPr>
        <i/>
        <sz val="10"/>
        <rFont val="Arial"/>
        <family val="2"/>
      </rPr>
      <t>(nota 21.B1)</t>
    </r>
  </si>
  <si>
    <r>
      <t xml:space="preserve">Financiamento Imobiliário </t>
    </r>
    <r>
      <rPr>
        <i/>
        <sz val="10"/>
        <rFont val="Arial"/>
        <family val="2"/>
      </rPr>
      <t>(nota 20)</t>
    </r>
  </si>
  <si>
    <r>
      <t xml:space="preserve">Provisão para Contingências Trabalhistas </t>
    </r>
    <r>
      <rPr>
        <i/>
        <sz val="10"/>
        <rFont val="Arial"/>
        <family val="2"/>
      </rPr>
      <t>(nota 21)</t>
    </r>
  </si>
  <si>
    <r>
      <t xml:space="preserve">Depósitos Judiciais Trabalhistas </t>
    </r>
    <r>
      <rPr>
        <i/>
        <sz val="10"/>
        <rFont val="Arial"/>
        <family val="2"/>
      </rPr>
      <t>(nota 21)</t>
    </r>
  </si>
  <si>
    <r>
      <t xml:space="preserve">Provisão para Outras Contingências </t>
    </r>
    <r>
      <rPr>
        <i/>
        <sz val="10"/>
        <rFont val="Arial"/>
        <family val="2"/>
      </rPr>
      <t>(nota 21)</t>
    </r>
  </si>
  <si>
    <r>
      <t xml:space="preserve">Receitas Antecipadas </t>
    </r>
    <r>
      <rPr>
        <i/>
        <sz val="10"/>
        <rFont val="Arial"/>
        <family val="2"/>
      </rPr>
      <t>(nota 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</si>
</sst>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]* #,##0.00_);_([$€]* \(#,##0.00\);_([$€]* &quot;-&quot;??_);_(@_)"/>
    <numFmt numFmtId="168" formatCode="d\.mm\.yyyy"/>
    <numFmt numFmtId="169" formatCode="#,##0.0"/>
    <numFmt numFmtId="170" formatCode="#,##0;[Red]\(#,##0\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1"/>
      <color indexed="9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color rgb="FF00B050"/>
      <name val="Arial"/>
      <family val="2"/>
    </font>
    <font>
      <sz val="14"/>
      <color rgb="FF00B0F0"/>
      <name val="Arial"/>
      <family val="2"/>
    </font>
    <font>
      <sz val="10"/>
      <color rgb="FF00B0F0"/>
      <name val="Arial"/>
      <family val="2"/>
    </font>
    <font>
      <sz val="13"/>
      <color rgb="FFFF0000"/>
      <name val="Arial"/>
      <family val="2"/>
    </font>
    <font>
      <b/>
      <sz val="13"/>
      <color rgb="FFFF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 style="double">
        <color indexed="64"/>
      </bottom>
      <diagonal/>
    </border>
  </borders>
  <cellStyleXfs count="14">
    <xf numFmtId="0" fontId="0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165" fontId="8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164" fontId="9" fillId="0" borderId="0" xfId="0" applyNumberFormat="1" applyFont="1" applyBorder="1" applyAlignment="1">
      <alignment horizontal="left"/>
    </xf>
    <xf numFmtId="166" fontId="12" fillId="0" borderId="0" xfId="4" applyNumberFormat="1" applyFont="1" applyBorder="1"/>
    <xf numFmtId="166" fontId="12" fillId="0" borderId="0" xfId="4" applyNumberFormat="1" applyFont="1" applyFill="1" applyBorder="1"/>
    <xf numFmtId="165" fontId="13" fillId="0" borderId="0" xfId="0" applyNumberFormat="1" applyFont="1" applyBorder="1"/>
    <xf numFmtId="165" fontId="12" fillId="0" borderId="0" xfId="0" applyNumberFormat="1" applyFont="1" applyBorder="1"/>
    <xf numFmtId="166" fontId="12" fillId="0" borderId="0" xfId="4" applyNumberFormat="1" applyFont="1" applyBorder="1" applyAlignment="1">
      <alignment horizontal="right"/>
    </xf>
    <xf numFmtId="166" fontId="12" fillId="0" borderId="0" xfId="0" applyNumberFormat="1" applyFont="1" applyBorder="1"/>
    <xf numFmtId="165" fontId="14" fillId="0" borderId="0" xfId="0" applyNumberFormat="1" applyFont="1" applyBorder="1" applyAlignment="1">
      <alignment horizontal="left" indent="1"/>
    </xf>
    <xf numFmtId="166" fontId="14" fillId="0" borderId="0" xfId="4" applyNumberFormat="1" applyFont="1" applyBorder="1"/>
    <xf numFmtId="166" fontId="14" fillId="0" borderId="0" xfId="0" applyNumberFormat="1" applyFont="1" applyBorder="1"/>
    <xf numFmtId="165" fontId="14" fillId="0" borderId="0" xfId="0" applyNumberFormat="1" applyFont="1" applyBorder="1"/>
    <xf numFmtId="166" fontId="14" fillId="0" borderId="0" xfId="4" applyNumberFormat="1" applyFont="1" applyFill="1" applyBorder="1"/>
    <xf numFmtId="166" fontId="14" fillId="0" borderId="0" xfId="4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left" indent="1"/>
    </xf>
    <xf numFmtId="165" fontId="14" fillId="0" borderId="0" xfId="0" applyNumberFormat="1" applyFont="1" applyBorder="1" applyAlignment="1">
      <alignment horizontal="left" indent="2"/>
    </xf>
    <xf numFmtId="165" fontId="14" fillId="0" borderId="0" xfId="0" applyNumberFormat="1" applyFont="1" applyFill="1" applyBorder="1" applyAlignment="1">
      <alignment horizontal="left" indent="2"/>
    </xf>
    <xf numFmtId="165" fontId="12" fillId="0" borderId="0" xfId="0" applyNumberFormat="1" applyFont="1" applyBorder="1" applyAlignment="1">
      <alignment horizontal="left" indent="2"/>
    </xf>
    <xf numFmtId="165" fontId="14" fillId="0" borderId="0" xfId="0" applyNumberFormat="1" applyFont="1" applyBorder="1" applyAlignment="1">
      <alignment horizontal="left" indent="3"/>
    </xf>
    <xf numFmtId="165" fontId="14" fillId="0" borderId="0" xfId="0" applyNumberFormat="1" applyFont="1" applyFill="1" applyBorder="1" applyAlignment="1">
      <alignment horizontal="left" indent="3"/>
    </xf>
    <xf numFmtId="164" fontId="0" fillId="0" borderId="0" xfId="0" applyNumberFormat="1" applyBorder="1"/>
    <xf numFmtId="166" fontId="15" fillId="0" borderId="0" xfId="4" applyNumberFormat="1" applyFont="1" applyBorder="1"/>
    <xf numFmtId="166" fontId="15" fillId="0" borderId="0" xfId="4" applyNumberFormat="1" applyFont="1" applyBorder="1" applyAlignment="1">
      <alignment vertical="center"/>
    </xf>
    <xf numFmtId="164" fontId="15" fillId="0" borderId="0" xfId="0" applyNumberFormat="1" applyFont="1" applyBorder="1" applyAlignment="1">
      <alignment horizontal="left"/>
    </xf>
    <xf numFmtId="166" fontId="14" fillId="0" borderId="0" xfId="4" applyNumberFormat="1" applyFont="1"/>
    <xf numFmtId="164" fontId="0" fillId="0" borderId="0" xfId="0" applyNumberFormat="1"/>
    <xf numFmtId="164" fontId="16" fillId="0" borderId="0" xfId="0" applyNumberFormat="1" applyFont="1"/>
    <xf numFmtId="165" fontId="14" fillId="0" borderId="0" xfId="4" applyNumberFormat="1" applyFont="1" applyBorder="1"/>
    <xf numFmtId="165" fontId="8" fillId="0" borderId="0" xfId="4" applyNumberFormat="1" applyBorder="1"/>
    <xf numFmtId="165" fontId="14" fillId="0" borderId="3" xfId="4" applyNumberFormat="1" applyFont="1" applyBorder="1"/>
    <xf numFmtId="164" fontId="12" fillId="0" borderId="5" xfId="0" applyNumberFormat="1" applyFont="1" applyBorder="1"/>
    <xf numFmtId="164" fontId="12" fillId="0" borderId="6" xfId="4" applyNumberFormat="1" applyFont="1" applyBorder="1" applyAlignment="1">
      <alignment horizontal="right"/>
    </xf>
    <xf numFmtId="164" fontId="14" fillId="0" borderId="6" xfId="4" applyNumberFormat="1" applyFont="1" applyBorder="1" applyAlignment="1">
      <alignment horizontal="right"/>
    </xf>
    <xf numFmtId="164" fontId="14" fillId="0" borderId="5" xfId="0" applyNumberFormat="1" applyFont="1" applyBorder="1"/>
    <xf numFmtId="164" fontId="14" fillId="0" borderId="5" xfId="0" applyNumberFormat="1" applyFont="1" applyBorder="1" applyAlignment="1">
      <alignment horizontal="left" indent="1"/>
    </xf>
    <xf numFmtId="164" fontId="0" fillId="0" borderId="6" xfId="0" applyNumberFormat="1" applyBorder="1"/>
    <xf numFmtId="164" fontId="12" fillId="0" borderId="6" xfId="4" applyNumberFormat="1" applyFont="1" applyBorder="1"/>
    <xf numFmtId="0" fontId="14" fillId="0" borderId="5" xfId="0" applyFont="1" applyBorder="1" applyAlignment="1">
      <alignment horizontal="left" indent="1"/>
    </xf>
    <xf numFmtId="164" fontId="15" fillId="0" borderId="5" xfId="0" applyNumberFormat="1" applyFont="1" applyBorder="1" applyAlignment="1">
      <alignment horizontal="left"/>
    </xf>
    <xf numFmtId="164" fontId="0" fillId="0" borderId="5" xfId="0" applyNumberFormat="1" applyBorder="1"/>
    <xf numFmtId="164" fontId="14" fillId="0" borderId="6" xfId="4" applyNumberFormat="1" applyFont="1" applyBorder="1"/>
    <xf numFmtId="164" fontId="0" fillId="0" borderId="7" xfId="0" applyNumberFormat="1" applyBorder="1"/>
    <xf numFmtId="165" fontId="13" fillId="0" borderId="3" xfId="0" applyNumberFormat="1" applyFont="1" applyBorder="1"/>
    <xf numFmtId="164" fontId="0" fillId="0" borderId="3" xfId="0" applyNumberFormat="1" applyBorder="1"/>
    <xf numFmtId="164" fontId="14" fillId="0" borderId="8" xfId="4" applyNumberFormat="1" applyFont="1" applyBorder="1"/>
    <xf numFmtId="164" fontId="12" fillId="0" borderId="5" xfId="0" quotePrefix="1" applyNumberFormat="1" applyFont="1" applyBorder="1" applyAlignment="1">
      <alignment horizontal="left"/>
    </xf>
    <xf numFmtId="164" fontId="15" fillId="0" borderId="5" xfId="0" quotePrefix="1" applyNumberFormat="1" applyFont="1" applyBorder="1" applyAlignment="1">
      <alignment horizontal="left" vertical="center"/>
    </xf>
    <xf numFmtId="165" fontId="12" fillId="0" borderId="0" xfId="0" quotePrefix="1" applyNumberFormat="1" applyFont="1" applyBorder="1" applyAlignment="1">
      <alignment horizontal="left" indent="1"/>
    </xf>
    <xf numFmtId="164" fontId="14" fillId="0" borderId="5" xfId="0" quotePrefix="1" applyNumberFormat="1" applyFont="1" applyBorder="1" applyAlignment="1">
      <alignment horizontal="left" indent="1"/>
    </xf>
    <xf numFmtId="165" fontId="14" fillId="0" borderId="0" xfId="0" quotePrefix="1" applyNumberFormat="1" applyFont="1" applyFill="1" applyBorder="1" applyAlignment="1">
      <alignment horizontal="left" indent="2"/>
    </xf>
    <xf numFmtId="165" fontId="14" fillId="0" borderId="0" xfId="0" quotePrefix="1" applyNumberFormat="1" applyFont="1" applyBorder="1" applyAlignment="1">
      <alignment horizontal="left" indent="2"/>
    </xf>
    <xf numFmtId="165" fontId="14" fillId="0" borderId="0" xfId="0" quotePrefix="1" applyNumberFormat="1" applyFont="1" applyBorder="1" applyAlignment="1">
      <alignment horizontal="left" indent="1"/>
    </xf>
    <xf numFmtId="0" fontId="17" fillId="0" borderId="0" xfId="0" applyFont="1"/>
    <xf numFmtId="0" fontId="18" fillId="0" borderId="5" xfId="0" applyFont="1" applyBorder="1"/>
    <xf numFmtId="165" fontId="10" fillId="0" borderId="0" xfId="4" applyNumberFormat="1" applyFont="1" applyBorder="1" applyAlignment="1">
      <alignment horizontal="center"/>
    </xf>
    <xf numFmtId="165" fontId="10" fillId="0" borderId="0" xfId="4" applyFont="1" applyBorder="1" applyAlignment="1">
      <alignment horizontal="center"/>
    </xf>
    <xf numFmtId="0" fontId="18" fillId="0" borderId="0" xfId="0" applyFont="1" applyBorder="1"/>
    <xf numFmtId="166" fontId="10" fillId="0" borderId="0" xfId="4" applyNumberFormat="1" applyFont="1" applyBorder="1" applyAlignment="1">
      <alignment horizontal="center"/>
    </xf>
    <xf numFmtId="0" fontId="17" fillId="0" borderId="6" xfId="0" applyFont="1" applyBorder="1"/>
    <xf numFmtId="165" fontId="10" fillId="0" borderId="0" xfId="4" applyNumberFormat="1" applyFont="1" applyBorder="1" applyAlignment="1">
      <alignment horizontal="center" vertical="center"/>
    </xf>
    <xf numFmtId="165" fontId="10" fillId="0" borderId="0" xfId="4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indent="1"/>
    </xf>
    <xf numFmtId="165" fontId="18" fillId="0" borderId="0" xfId="4" applyNumberFormat="1" applyFont="1" applyBorder="1"/>
    <xf numFmtId="165" fontId="18" fillId="0" borderId="0" xfId="4" applyFont="1" applyBorder="1"/>
    <xf numFmtId="0" fontId="12" fillId="0" borderId="0" xfId="0" applyFont="1" applyBorder="1" applyAlignment="1">
      <alignment horizontal="left"/>
    </xf>
    <xf numFmtId="166" fontId="18" fillId="0" borderId="0" xfId="4" applyNumberFormat="1" applyFont="1" applyBorder="1"/>
    <xf numFmtId="0" fontId="10" fillId="0" borderId="5" xfId="0" applyFont="1" applyBorder="1" applyAlignment="1">
      <alignment horizontal="left" indent="1"/>
    </xf>
    <xf numFmtId="166" fontId="10" fillId="0" borderId="9" xfId="4" applyNumberFormat="1" applyFont="1" applyBorder="1"/>
    <xf numFmtId="165" fontId="10" fillId="0" borderId="0" xfId="4" applyNumberFormat="1" applyFont="1" applyBorder="1"/>
    <xf numFmtId="0" fontId="10" fillId="0" borderId="0" xfId="0" applyFont="1" applyBorder="1"/>
    <xf numFmtId="0" fontId="18" fillId="0" borderId="5" xfId="0" applyFont="1" applyBorder="1" applyAlignment="1">
      <alignment horizontal="left" indent="1"/>
    </xf>
    <xf numFmtId="165" fontId="10" fillId="0" borderId="0" xfId="4" applyFont="1" applyBorder="1"/>
    <xf numFmtId="0" fontId="18" fillId="0" borderId="0" xfId="0" quotePrefix="1" applyFont="1" applyBorder="1" applyAlignment="1">
      <alignment horizontal="left" indent="1"/>
    </xf>
    <xf numFmtId="0" fontId="10" fillId="0" borderId="5" xfId="0" quotePrefix="1" applyFont="1" applyBorder="1" applyAlignment="1">
      <alignment horizontal="left" indent="2"/>
    </xf>
    <xf numFmtId="0" fontId="18" fillId="0" borderId="5" xfId="0" applyFont="1" applyBorder="1" applyAlignment="1">
      <alignment horizontal="left" indent="3"/>
    </xf>
    <xf numFmtId="0" fontId="10" fillId="0" borderId="5" xfId="0" applyFont="1" applyBorder="1" applyAlignment="1">
      <alignment horizontal="left" indent="2"/>
    </xf>
    <xf numFmtId="166" fontId="19" fillId="0" borderId="0" xfId="4" applyNumberFormat="1" applyFont="1" applyBorder="1"/>
    <xf numFmtId="0" fontId="10" fillId="0" borderId="0" xfId="0" quotePrefix="1" applyFont="1" applyBorder="1" applyAlignment="1">
      <alignment horizontal="left"/>
    </xf>
    <xf numFmtId="0" fontId="18" fillId="0" borderId="5" xfId="0" quotePrefix="1" applyFont="1" applyBorder="1" applyAlignment="1">
      <alignment horizontal="left" indent="3"/>
    </xf>
    <xf numFmtId="0" fontId="17" fillId="0" borderId="0" xfId="0" applyFont="1" applyBorder="1"/>
    <xf numFmtId="0" fontId="18" fillId="0" borderId="0" xfId="0" applyFont="1" applyBorder="1" applyAlignment="1">
      <alignment horizontal="left" indent="2"/>
    </xf>
    <xf numFmtId="166" fontId="10" fillId="0" borderId="0" xfId="4" applyNumberFormat="1" applyFont="1" applyBorder="1"/>
    <xf numFmtId="0" fontId="10" fillId="0" borderId="0" xfId="0" quotePrefix="1" applyFont="1" applyBorder="1" applyAlignment="1">
      <alignment horizontal="left" indent="1"/>
    </xf>
    <xf numFmtId="0" fontId="10" fillId="0" borderId="5" xfId="0" quotePrefix="1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8" fillId="0" borderId="5" xfId="0" applyFont="1" applyBorder="1" applyAlignment="1">
      <alignment horizontal="left" indent="2"/>
    </xf>
    <xf numFmtId="166" fontId="17" fillId="0" borderId="0" xfId="4" applyNumberFormat="1" applyFont="1" applyBorder="1"/>
    <xf numFmtId="165" fontId="17" fillId="0" borderId="0" xfId="4" applyNumberFormat="1" applyFont="1" applyBorder="1"/>
    <xf numFmtId="164" fontId="17" fillId="0" borderId="0" xfId="4" applyNumberFormat="1" applyFont="1" applyBorder="1"/>
    <xf numFmtId="0" fontId="10" fillId="0" borderId="5" xfId="0" applyFont="1" applyBorder="1" applyAlignment="1">
      <alignment horizontal="center"/>
    </xf>
    <xf numFmtId="166" fontId="10" fillId="0" borderId="10" xfId="4" applyNumberFormat="1" applyFont="1" applyBorder="1"/>
    <xf numFmtId="0" fontId="10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65" fontId="20" fillId="0" borderId="0" xfId="4" applyNumberFormat="1" applyFont="1" applyBorder="1"/>
    <xf numFmtId="164" fontId="20" fillId="0" borderId="0" xfId="4" applyNumberFormat="1" applyFont="1" applyBorder="1"/>
    <xf numFmtId="165" fontId="17" fillId="0" borderId="0" xfId="4" applyFont="1" applyBorder="1"/>
    <xf numFmtId="0" fontId="20" fillId="0" borderId="5" xfId="0" applyFont="1" applyBorder="1" applyAlignment="1">
      <alignment horizontal="centerContinuous"/>
    </xf>
    <xf numFmtId="165" fontId="20" fillId="0" borderId="0" xfId="4" applyNumberFormat="1" applyFont="1" applyBorder="1" applyAlignment="1">
      <alignment horizontal="centerContinuous"/>
    </xf>
    <xf numFmtId="164" fontId="20" fillId="0" borderId="0" xfId="4" applyNumberFormat="1" applyFont="1" applyBorder="1" applyAlignment="1">
      <alignment horizontal="centerContinuous"/>
    </xf>
    <xf numFmtId="165" fontId="17" fillId="0" borderId="0" xfId="4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1" fillId="0" borderId="5" xfId="0" applyFont="1" applyBorder="1" applyAlignment="1">
      <alignment horizontal="left" indent="3"/>
    </xf>
    <xf numFmtId="166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Continuous"/>
    </xf>
    <xf numFmtId="0" fontId="20" fillId="0" borderId="7" xfId="0" applyFont="1" applyBorder="1" applyAlignment="1">
      <alignment horizontal="center"/>
    </xf>
    <xf numFmtId="165" fontId="17" fillId="0" borderId="3" xfId="4" applyNumberFormat="1" applyFont="1" applyBorder="1"/>
    <xf numFmtId="166" fontId="17" fillId="0" borderId="3" xfId="4" applyNumberFormat="1" applyFont="1" applyBorder="1"/>
    <xf numFmtId="165" fontId="20" fillId="0" borderId="3" xfId="4" applyNumberFormat="1" applyFont="1" applyBorder="1"/>
    <xf numFmtId="0" fontId="17" fillId="0" borderId="8" xfId="0" applyFont="1" applyBorder="1"/>
    <xf numFmtId="168" fontId="10" fillId="0" borderId="11" xfId="4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/>
    </xf>
    <xf numFmtId="164" fontId="10" fillId="0" borderId="6" xfId="4" applyNumberFormat="1" applyFont="1" applyBorder="1" applyAlignment="1">
      <alignment horizontal="center"/>
    </xf>
    <xf numFmtId="0" fontId="18" fillId="0" borderId="0" xfId="0" quotePrefix="1" applyFont="1" applyBorder="1" applyAlignment="1">
      <alignment horizontal="left" indent="2"/>
    </xf>
    <xf numFmtId="0" fontId="14" fillId="0" borderId="5" xfId="0" quotePrefix="1" applyFont="1" applyBorder="1" applyAlignment="1">
      <alignment horizontal="left" indent="1"/>
    </xf>
    <xf numFmtId="165" fontId="12" fillId="0" borderId="11" xfId="4" applyNumberFormat="1" applyFont="1" applyBorder="1" applyAlignment="1">
      <alignment horizontal="centerContinuous" vertical="center"/>
    </xf>
    <xf numFmtId="166" fontId="12" fillId="0" borderId="9" xfId="4" applyNumberFormat="1" applyFont="1" applyBorder="1" applyAlignment="1">
      <alignment horizontal="center"/>
    </xf>
    <xf numFmtId="166" fontId="14" fillId="0" borderId="0" xfId="4" applyNumberFormat="1" applyFont="1" applyBorder="1" applyAlignment="1">
      <alignment horizontal="center"/>
    </xf>
    <xf numFmtId="0" fontId="18" fillId="0" borderId="0" xfId="0" applyFont="1" applyBorder="1" applyAlignment="1">
      <alignment horizontal="left" indent="1"/>
    </xf>
    <xf numFmtId="164" fontId="18" fillId="0" borderId="0" xfId="4" applyNumberFormat="1" applyFont="1" applyBorder="1"/>
    <xf numFmtId="0" fontId="17" fillId="0" borderId="0" xfId="2" applyFont="1" applyAlignment="1"/>
    <xf numFmtId="0" fontId="17" fillId="0" borderId="0" xfId="2" applyFont="1" applyAlignment="1">
      <alignment vertical="top"/>
    </xf>
    <xf numFmtId="0" fontId="17" fillId="0" borderId="0" xfId="2" applyFont="1" applyAlignment="1">
      <alignment vertical="center"/>
    </xf>
    <xf numFmtId="0" fontId="14" fillId="0" borderId="5" xfId="2" applyFont="1" applyBorder="1"/>
    <xf numFmtId="0" fontId="14" fillId="0" borderId="0" xfId="2" applyFont="1" applyBorder="1"/>
    <xf numFmtId="0" fontId="14" fillId="0" borderId="6" xfId="2" applyFont="1" applyBorder="1"/>
    <xf numFmtId="0" fontId="8" fillId="0" borderId="0" xfId="2"/>
    <xf numFmtId="0" fontId="14" fillId="0" borderId="5" xfId="2" applyFont="1" applyBorder="1" applyAlignment="1">
      <alignment vertical="center"/>
    </xf>
    <xf numFmtId="0" fontId="14" fillId="0" borderId="0" xfId="2" applyFont="1" applyBorder="1" applyAlignment="1">
      <alignment vertical="top"/>
    </xf>
    <xf numFmtId="0" fontId="14" fillId="0" borderId="6" xfId="2" applyFont="1" applyBorder="1" applyAlignment="1">
      <alignment vertical="center"/>
    </xf>
    <xf numFmtId="0" fontId="8" fillId="0" borderId="0" xfId="2" applyAlignment="1">
      <alignment vertical="center"/>
    </xf>
    <xf numFmtId="0" fontId="12" fillId="0" borderId="5" xfId="2" applyFont="1" applyBorder="1" applyAlignment="1">
      <alignment horizontal="left" vertical="center" indent="1"/>
    </xf>
    <xf numFmtId="166" fontId="14" fillId="0" borderId="0" xfId="2" applyNumberFormat="1" applyFont="1" applyBorder="1"/>
    <xf numFmtId="0" fontId="14" fillId="0" borderId="5" xfId="2" applyFont="1" applyBorder="1" applyAlignment="1">
      <alignment horizontal="left" indent="2"/>
    </xf>
    <xf numFmtId="0" fontId="14" fillId="0" borderId="5" xfId="2" quotePrefix="1" applyFont="1" applyBorder="1" applyAlignment="1">
      <alignment horizontal="left" indent="2"/>
    </xf>
    <xf numFmtId="0" fontId="14" fillId="0" borderId="5" xfId="2" applyFont="1" applyFill="1" applyBorder="1" applyAlignment="1">
      <alignment horizontal="left" indent="2"/>
    </xf>
    <xf numFmtId="0" fontId="12" fillId="0" borderId="5" xfId="2" applyFont="1" applyBorder="1" applyAlignment="1">
      <alignment horizontal="left" indent="1"/>
    </xf>
    <xf numFmtId="0" fontId="14" fillId="0" borderId="6" xfId="2" applyFont="1" applyBorder="1" applyAlignment="1"/>
    <xf numFmtId="0" fontId="12" fillId="0" borderId="5" xfId="2" quotePrefix="1" applyFont="1" applyBorder="1" applyAlignment="1">
      <alignment horizontal="left" indent="1"/>
    </xf>
    <xf numFmtId="0" fontId="14" fillId="0" borderId="5" xfId="2" applyFont="1" applyBorder="1" applyAlignment="1">
      <alignment horizontal="left"/>
    </xf>
    <xf numFmtId="0" fontId="12" fillId="0" borderId="5" xfId="2" applyFont="1" applyBorder="1" applyAlignment="1">
      <alignment horizontal="left" indent="2"/>
    </xf>
    <xf numFmtId="0" fontId="14" fillId="0" borderId="7" xfId="2" applyFont="1" applyBorder="1" applyAlignment="1">
      <alignment horizontal="left" indent="2"/>
    </xf>
    <xf numFmtId="0" fontId="14" fillId="0" borderId="3" xfId="2" applyFont="1" applyBorder="1"/>
    <xf numFmtId="0" fontId="14" fillId="0" borderId="8" xfId="2" applyFont="1" applyBorder="1"/>
    <xf numFmtId="0" fontId="8" fillId="0" borderId="0" xfId="2" applyBorder="1"/>
    <xf numFmtId="165" fontId="14" fillId="0" borderId="0" xfId="2" quotePrefix="1" applyNumberFormat="1" applyFont="1" applyBorder="1" applyAlignment="1">
      <alignment horizontal="left" indent="2"/>
    </xf>
    <xf numFmtId="166" fontId="10" fillId="0" borderId="0" xfId="4" applyNumberFormat="1" applyFont="1" applyFill="1" applyBorder="1"/>
    <xf numFmtId="164" fontId="12" fillId="0" borderId="5" xfId="0" applyNumberFormat="1" applyFont="1" applyBorder="1" applyAlignment="1">
      <alignment horizontal="left"/>
    </xf>
    <xf numFmtId="0" fontId="12" fillId="0" borderId="5" xfId="2" quotePrefix="1" applyFont="1" applyBorder="1" applyAlignment="1">
      <alignment horizontal="left" vertical="center" indent="1"/>
    </xf>
    <xf numFmtId="0" fontId="8" fillId="0" borderId="5" xfId="2" applyBorder="1"/>
    <xf numFmtId="0" fontId="25" fillId="0" borderId="0" xfId="2" applyFont="1" applyBorder="1" applyAlignment="1">
      <alignment horizontal="center"/>
    </xf>
    <xf numFmtId="0" fontId="8" fillId="0" borderId="6" xfId="2" applyBorder="1"/>
    <xf numFmtId="0" fontId="25" fillId="0" borderId="6" xfId="2" applyFont="1" applyBorder="1" applyAlignment="1">
      <alignment horizontal="right"/>
    </xf>
    <xf numFmtId="0" fontId="26" fillId="0" borderId="5" xfId="2" quotePrefix="1" applyFont="1" applyBorder="1" applyAlignment="1">
      <alignment horizontal="left" vertical="center" indent="1"/>
    </xf>
    <xf numFmtId="164" fontId="27" fillId="0" borderId="0" xfId="2" applyNumberFormat="1" applyFont="1" applyBorder="1" applyAlignment="1">
      <alignment vertical="center"/>
    </xf>
    <xf numFmtId="164" fontId="28" fillId="0" borderId="0" xfId="2" applyNumberFormat="1" applyFont="1" applyBorder="1" applyAlignment="1">
      <alignment vertical="center"/>
    </xf>
    <xf numFmtId="164" fontId="25" fillId="0" borderId="6" xfId="2" applyNumberFormat="1" applyFont="1" applyBorder="1" applyAlignment="1">
      <alignment vertical="center"/>
    </xf>
    <xf numFmtId="0" fontId="22" fillId="0" borderId="5" xfId="2" applyFont="1" applyBorder="1" applyAlignment="1">
      <alignment horizontal="left" vertical="center" indent="2"/>
    </xf>
    <xf numFmtId="0" fontId="22" fillId="0" borderId="5" xfId="2" quotePrefix="1" applyFont="1" applyBorder="1" applyAlignment="1">
      <alignment horizontal="left" vertical="center" indent="2"/>
    </xf>
    <xf numFmtId="164" fontId="26" fillId="0" borderId="10" xfId="2" applyNumberFormat="1" applyFont="1" applyBorder="1" applyAlignment="1">
      <alignment vertical="center"/>
    </xf>
    <xf numFmtId="0" fontId="25" fillId="0" borderId="5" xfId="2" applyFont="1" applyBorder="1"/>
    <xf numFmtId="164" fontId="25" fillId="0" borderId="0" xfId="2" applyNumberFormat="1" applyFont="1" applyBorder="1"/>
    <xf numFmtId="165" fontId="8" fillId="0" borderId="0" xfId="2" applyNumberFormat="1" applyBorder="1"/>
    <xf numFmtId="165" fontId="25" fillId="0" borderId="0" xfId="2" applyNumberFormat="1" applyFont="1" applyBorder="1"/>
    <xf numFmtId="165" fontId="25" fillId="0" borderId="6" xfId="2" applyNumberFormat="1" applyFont="1" applyBorder="1"/>
    <xf numFmtId="0" fontId="8" fillId="0" borderId="7" xfId="2" applyBorder="1"/>
    <xf numFmtId="164" fontId="8" fillId="0" borderId="3" xfId="2" applyNumberFormat="1" applyBorder="1"/>
    <xf numFmtId="165" fontId="8" fillId="0" borderId="3" xfId="2" applyNumberFormat="1" applyBorder="1"/>
    <xf numFmtId="165" fontId="8" fillId="0" borderId="8" xfId="2" applyNumberFormat="1" applyBorder="1"/>
    <xf numFmtId="164" fontId="8" fillId="0" borderId="0" xfId="2" applyNumberFormat="1"/>
    <xf numFmtId="166" fontId="10" fillId="0" borderId="9" xfId="4" applyNumberFormat="1" applyFont="1" applyFill="1" applyBorder="1"/>
    <xf numFmtId="1" fontId="20" fillId="0" borderId="0" xfId="4" applyNumberFormat="1" applyFont="1" applyBorder="1" applyAlignment="1">
      <alignment horizontal="right"/>
    </xf>
    <xf numFmtId="166" fontId="20" fillId="0" borderId="0" xfId="4" applyNumberFormat="1" applyFont="1" applyBorder="1"/>
    <xf numFmtId="1" fontId="23" fillId="0" borderId="0" xfId="2" applyNumberFormat="1" applyFont="1" applyAlignment="1"/>
    <xf numFmtId="1" fontId="23" fillId="0" borderId="0" xfId="2" applyNumberFormat="1" applyFont="1" applyAlignment="1">
      <alignment vertical="top"/>
    </xf>
    <xf numFmtId="1" fontId="23" fillId="0" borderId="0" xfId="2" applyNumberFormat="1" applyFont="1" applyAlignment="1">
      <alignment vertical="center"/>
    </xf>
    <xf numFmtId="1" fontId="23" fillId="0" borderId="0" xfId="2" applyNumberFormat="1" applyFont="1"/>
    <xf numFmtId="3" fontId="14" fillId="0" borderId="0" xfId="4" applyNumberFormat="1" applyFont="1" applyBorder="1" applyAlignment="1">
      <alignment horizontal="right"/>
    </xf>
    <xf numFmtId="3" fontId="12" fillId="0" borderId="0" xfId="4" applyNumberFormat="1" applyFont="1" applyBorder="1" applyAlignment="1">
      <alignment horizontal="right"/>
    </xf>
    <xf numFmtId="1" fontId="34" fillId="0" borderId="0" xfId="2" applyNumberFormat="1" applyFont="1"/>
    <xf numFmtId="169" fontId="25" fillId="0" borderId="0" xfId="4" applyNumberFormat="1" applyFont="1" applyBorder="1" applyAlignment="1">
      <alignment horizontal="center" vertical="center"/>
    </xf>
    <xf numFmtId="169" fontId="25" fillId="0" borderId="15" xfId="4" applyNumberFormat="1" applyFont="1" applyBorder="1" applyAlignment="1">
      <alignment horizontal="center" vertical="center"/>
    </xf>
    <xf numFmtId="4" fontId="23" fillId="0" borderId="0" xfId="4" applyNumberFormat="1" applyFont="1" applyBorder="1" applyAlignment="1">
      <alignment horizontal="right"/>
    </xf>
    <xf numFmtId="169" fontId="25" fillId="0" borderId="0" xfId="4" applyNumberFormat="1" applyFont="1" applyBorder="1" applyAlignment="1">
      <alignment horizontal="center"/>
    </xf>
    <xf numFmtId="169" fontId="25" fillId="0" borderId="0" xfId="4" applyNumberFormat="1" applyFont="1" applyBorder="1" applyAlignment="1">
      <alignment horizontal="right"/>
    </xf>
    <xf numFmtId="169" fontId="8" fillId="0" borderId="0" xfId="4" applyNumberFormat="1" applyFont="1" applyBorder="1" applyAlignment="1">
      <alignment horizontal="right"/>
    </xf>
    <xf numFmtId="169" fontId="8" fillId="0" borderId="0" xfId="4" applyNumberFormat="1" applyFont="1" applyBorder="1"/>
    <xf numFmtId="169" fontId="25" fillId="0" borderId="0" xfId="4" applyNumberFormat="1" applyFont="1" applyBorder="1"/>
    <xf numFmtId="169" fontId="35" fillId="0" borderId="0" xfId="4" applyNumberFormat="1" applyFont="1" applyBorder="1"/>
    <xf numFmtId="4" fontId="35" fillId="0" borderId="0" xfId="4" applyNumberFormat="1" applyFont="1" applyBorder="1"/>
    <xf numFmtId="4" fontId="8" fillId="0" borderId="0" xfId="4" applyNumberFormat="1" applyFont="1" applyBorder="1"/>
    <xf numFmtId="4" fontId="25" fillId="0" borderId="0" xfId="4" applyNumberFormat="1" applyFont="1" applyBorder="1"/>
    <xf numFmtId="169" fontId="25" fillId="0" borderId="10" xfId="4" applyNumberFormat="1" applyFont="1" applyBorder="1"/>
    <xf numFmtId="4" fontId="25" fillId="0" borderId="10" xfId="4" applyNumberFormat="1" applyFont="1" applyBorder="1"/>
    <xf numFmtId="4" fontId="25" fillId="0" borderId="0" xfId="4" applyNumberFormat="1" applyFont="1" applyBorder="1" applyAlignment="1">
      <alignment horizontal="center"/>
    </xf>
    <xf numFmtId="4" fontId="25" fillId="0" borderId="0" xfId="4" applyNumberFormat="1" applyFont="1" applyBorder="1" applyAlignment="1">
      <alignment horizontal="center" vertical="center"/>
    </xf>
    <xf numFmtId="4" fontId="25" fillId="0" borderId="16" xfId="4" applyNumberFormat="1" applyFont="1" applyBorder="1" applyAlignment="1">
      <alignment horizontal="center" vertical="center"/>
    </xf>
    <xf numFmtId="4" fontId="25" fillId="0" borderId="3" xfId="4" applyNumberFormat="1" applyFont="1" applyBorder="1"/>
    <xf numFmtId="169" fontId="8" fillId="0" borderId="0" xfId="0" applyNumberFormat="1" applyFont="1"/>
    <xf numFmtId="169" fontId="25" fillId="0" borderId="3" xfId="4" applyNumberFormat="1" applyFont="1" applyBorder="1"/>
    <xf numFmtId="4" fontId="25" fillId="0" borderId="9" xfId="4" applyNumberFormat="1" applyFont="1" applyBorder="1"/>
    <xf numFmtId="169" fontId="25" fillId="0" borderId="9" xfId="4" applyNumberFormat="1" applyFont="1" applyBorder="1"/>
    <xf numFmtId="169" fontId="25" fillId="0" borderId="0" xfId="4" applyNumberFormat="1" applyFont="1" applyBorder="1" applyAlignment="1">
      <alignment horizontal="centerContinuous"/>
    </xf>
    <xf numFmtId="169" fontId="8" fillId="0" borderId="3" xfId="4" applyNumberFormat="1" applyFont="1" applyBorder="1"/>
    <xf numFmtId="4" fontId="25" fillId="0" borderId="0" xfId="4" applyNumberFormat="1" applyFont="1" applyBorder="1" applyAlignment="1">
      <alignment horizontal="centerContinuous"/>
    </xf>
    <xf numFmtId="4" fontId="8" fillId="0" borderId="3" xfId="4" applyNumberFormat="1" applyFont="1" applyBorder="1"/>
    <xf numFmtId="169" fontId="36" fillId="0" borderId="0" xfId="0" applyNumberFormat="1" applyFont="1" applyBorder="1" applyAlignment="1">
      <alignment horizontal="centerContinuous"/>
    </xf>
    <xf numFmtId="169" fontId="8" fillId="0" borderId="0" xfId="2" applyNumberFormat="1" applyFont="1" applyBorder="1" applyAlignment="1">
      <alignment vertical="top"/>
    </xf>
    <xf numFmtId="169" fontId="25" fillId="0" borderId="9" xfId="4" applyNumberFormat="1" applyFont="1" applyBorder="1" applyAlignment="1">
      <alignment horizontal="right"/>
    </xf>
    <xf numFmtId="169" fontId="8" fillId="0" borderId="9" xfId="4" applyNumberFormat="1" applyFont="1" applyBorder="1" applyAlignment="1">
      <alignment horizontal="right"/>
    </xf>
    <xf numFmtId="169" fontId="25" fillId="0" borderId="10" xfId="4" applyNumberFormat="1" applyFont="1" applyBorder="1" applyAlignment="1">
      <alignment horizontal="right"/>
    </xf>
    <xf numFmtId="169" fontId="8" fillId="0" borderId="0" xfId="2" applyNumberFormat="1" applyFont="1" applyBorder="1"/>
    <xf numFmtId="169" fontId="8" fillId="0" borderId="3" xfId="2" applyNumberFormat="1" applyFont="1" applyBorder="1"/>
    <xf numFmtId="169" fontId="8" fillId="0" borderId="0" xfId="2" applyNumberFormat="1" applyFont="1"/>
    <xf numFmtId="169" fontId="37" fillId="0" borderId="0" xfId="4" quotePrefix="1" applyNumberFormat="1" applyFont="1" applyBorder="1" applyAlignment="1">
      <alignment horizontal="center" vertical="center"/>
    </xf>
    <xf numFmtId="164" fontId="25" fillId="0" borderId="0" xfId="4" applyNumberFormat="1" applyFont="1" applyBorder="1"/>
    <xf numFmtId="164" fontId="38" fillId="0" borderId="0" xfId="0" applyNumberFormat="1" applyFont="1" applyBorder="1" applyAlignment="1">
      <alignment vertical="center"/>
    </xf>
    <xf numFmtId="164" fontId="38" fillId="0" borderId="0" xfId="2" applyNumberFormat="1" applyFont="1" applyBorder="1" applyAlignment="1">
      <alignment vertical="center"/>
    </xf>
    <xf numFmtId="166" fontId="39" fillId="0" borderId="0" xfId="4" applyNumberFormat="1" applyFont="1" applyBorder="1"/>
    <xf numFmtId="165" fontId="39" fillId="0" borderId="0" xfId="4" applyNumberFormat="1" applyFont="1" applyBorder="1"/>
    <xf numFmtId="169" fontId="40" fillId="0" borderId="0" xfId="4" applyNumberFormat="1" applyFont="1" applyBorder="1"/>
    <xf numFmtId="165" fontId="39" fillId="0" borderId="3" xfId="4" applyNumberFormat="1" applyFont="1" applyBorder="1"/>
    <xf numFmtId="169" fontId="40" fillId="0" borderId="3" xfId="4" applyNumberFormat="1" applyFont="1" applyBorder="1"/>
    <xf numFmtId="165" fontId="40" fillId="0" borderId="0" xfId="4" applyNumberFormat="1" applyFont="1" applyBorder="1"/>
    <xf numFmtId="1" fontId="39" fillId="0" borderId="0" xfId="4" applyNumberFormat="1" applyFont="1" applyBorder="1"/>
    <xf numFmtId="165" fontId="39" fillId="0" borderId="0" xfId="4" applyFont="1" applyBorder="1"/>
    <xf numFmtId="165" fontId="39" fillId="0" borderId="0" xfId="4" applyFont="1" applyFill="1" applyBorder="1"/>
    <xf numFmtId="1" fontId="39" fillId="0" borderId="3" xfId="4" applyNumberFormat="1" applyFont="1" applyBorder="1"/>
    <xf numFmtId="165" fontId="39" fillId="0" borderId="3" xfId="4" applyFont="1" applyBorder="1"/>
    <xf numFmtId="165" fontId="39" fillId="0" borderId="3" xfId="4" applyFont="1" applyFill="1" applyBorder="1"/>
    <xf numFmtId="165" fontId="39" fillId="0" borderId="0" xfId="4" applyFont="1"/>
    <xf numFmtId="165" fontId="39" fillId="0" borderId="0" xfId="4" applyFont="1" applyFill="1"/>
    <xf numFmtId="166" fontId="39" fillId="0" borderId="0" xfId="4" applyNumberFormat="1" applyFont="1"/>
    <xf numFmtId="166" fontId="39" fillId="0" borderId="3" xfId="4" applyNumberFormat="1" applyFont="1" applyBorder="1"/>
    <xf numFmtId="0" fontId="8" fillId="0" borderId="0" xfId="2" applyNumberFormat="1" applyFont="1" applyBorder="1"/>
    <xf numFmtId="0" fontId="14" fillId="0" borderId="0" xfId="2" applyNumberFormat="1" applyFont="1" applyBorder="1"/>
    <xf numFmtId="0" fontId="9" fillId="0" borderId="3" xfId="4" applyNumberFormat="1" applyFont="1" applyBorder="1" applyAlignment="1">
      <alignment horizontal="center"/>
    </xf>
    <xf numFmtId="0" fontId="9" fillId="0" borderId="0" xfId="4" applyNumberFormat="1" applyFont="1" applyBorder="1" applyAlignment="1">
      <alignment horizontal="center"/>
    </xf>
    <xf numFmtId="166" fontId="14" fillId="0" borderId="0" xfId="0" applyNumberFormat="1" applyFont="1" applyFill="1" applyBorder="1"/>
    <xf numFmtId="166" fontId="14" fillId="0" borderId="0" xfId="0" applyNumberFormat="1" applyFont="1" applyBorder="1" applyAlignment="1">
      <alignment horizontal="left" indent="1"/>
    </xf>
    <xf numFmtId="164" fontId="15" fillId="0" borderId="5" xfId="0" applyNumberFormat="1" applyFont="1" applyBorder="1" applyAlignment="1">
      <alignment horizontal="left" vertical="center"/>
    </xf>
    <xf numFmtId="0" fontId="25" fillId="0" borderId="5" xfId="2" quotePrefix="1" applyFont="1" applyBorder="1" applyAlignment="1">
      <alignment horizontal="left" indent="1"/>
    </xf>
    <xf numFmtId="164" fontId="25" fillId="0" borderId="6" xfId="4" applyNumberFormat="1" applyFont="1" applyBorder="1"/>
    <xf numFmtId="0" fontId="8" fillId="0" borderId="5" xfId="2" applyFont="1" applyBorder="1" applyAlignment="1">
      <alignment horizontal="left" indent="4"/>
    </xf>
    <xf numFmtId="0" fontId="8" fillId="0" borderId="5" xfId="2" quotePrefix="1" applyFont="1" applyBorder="1" applyAlignment="1">
      <alignment horizontal="left" indent="4"/>
    </xf>
    <xf numFmtId="0" fontId="25" fillId="0" borderId="5" xfId="2" quotePrefix="1" applyFont="1" applyBorder="1" applyAlignment="1">
      <alignment horizontal="left" indent="2"/>
    </xf>
    <xf numFmtId="0" fontId="8" fillId="0" borderId="5" xfId="2" applyFont="1" applyFill="1" applyBorder="1" applyAlignment="1">
      <alignment horizontal="left" indent="4"/>
    </xf>
    <xf numFmtId="0" fontId="8" fillId="0" borderId="5" xfId="2" quotePrefix="1" applyFont="1" applyFill="1" applyBorder="1" applyAlignment="1">
      <alignment horizontal="left" indent="4"/>
    </xf>
    <xf numFmtId="0" fontId="8" fillId="0" borderId="5" xfId="2" applyFont="1" applyBorder="1" applyAlignment="1">
      <alignment horizontal="left" indent="3"/>
    </xf>
    <xf numFmtId="0" fontId="8" fillId="0" borderId="5" xfId="2" applyFont="1" applyBorder="1" applyAlignment="1">
      <alignment horizontal="left" indent="2"/>
    </xf>
    <xf numFmtId="0" fontId="25" fillId="0" borderId="5" xfId="2" quotePrefix="1" applyFont="1" applyFill="1" applyBorder="1" applyAlignment="1">
      <alignment horizontal="left" indent="1"/>
    </xf>
    <xf numFmtId="0" fontId="25" fillId="0" borderId="5" xfId="2" applyFont="1" applyFill="1" applyBorder="1" applyAlignment="1">
      <alignment horizontal="left"/>
    </xf>
    <xf numFmtId="0" fontId="8" fillId="0" borderId="7" xfId="2" applyFont="1" applyBorder="1" applyAlignment="1">
      <alignment horizontal="left" indent="2"/>
    </xf>
    <xf numFmtId="0" fontId="25" fillId="0" borderId="0" xfId="2" quotePrefix="1" applyFont="1" applyBorder="1" applyAlignment="1">
      <alignment horizontal="left" indent="1"/>
    </xf>
    <xf numFmtId="0" fontId="25" fillId="0" borderId="0" xfId="2" quotePrefix="1" applyFont="1" applyBorder="1" applyAlignment="1">
      <alignment horizontal="left" vertical="center" indent="2"/>
    </xf>
    <xf numFmtId="164" fontId="25" fillId="0" borderId="13" xfId="2" applyNumberFormat="1" applyFont="1" applyBorder="1"/>
    <xf numFmtId="0" fontId="8" fillId="0" borderId="0" xfId="2" applyFont="1" applyBorder="1" applyAlignment="1">
      <alignment horizontal="left" indent="4"/>
    </xf>
    <xf numFmtId="164" fontId="8" fillId="0" borderId="6" xfId="4" applyNumberFormat="1" applyFont="1" applyBorder="1"/>
    <xf numFmtId="0" fontId="8" fillId="0" borderId="0" xfId="2" quotePrefix="1" applyFont="1" applyBorder="1" applyAlignment="1">
      <alignment horizontal="left" indent="4"/>
    </xf>
    <xf numFmtId="0" fontId="25" fillId="0" borderId="0" xfId="2" quotePrefix="1" applyFont="1" applyBorder="1" applyAlignment="1">
      <alignment horizontal="left" indent="2"/>
    </xf>
    <xf numFmtId="164" fontId="25" fillId="0" borderId="13" xfId="2" applyNumberFormat="1" applyFont="1" applyBorder="1" applyAlignment="1"/>
    <xf numFmtId="0" fontId="8" fillId="0" borderId="0" xfId="2" applyFont="1" applyFill="1" applyBorder="1" applyAlignment="1">
      <alignment horizontal="left" indent="4"/>
    </xf>
    <xf numFmtId="0" fontId="8" fillId="0" borderId="0" xfId="2" quotePrefix="1" applyFont="1" applyFill="1" applyBorder="1" applyAlignment="1">
      <alignment horizontal="left" indent="4"/>
    </xf>
    <xf numFmtId="0" fontId="8" fillId="0" borderId="0" xfId="2" applyFont="1" applyBorder="1" applyAlignment="1">
      <alignment horizontal="left" indent="3"/>
    </xf>
    <xf numFmtId="0" fontId="8" fillId="0" borderId="0" xfId="2" applyFont="1" applyBorder="1" applyAlignment="1">
      <alignment horizontal="left" indent="2"/>
    </xf>
    <xf numFmtId="0" fontId="8" fillId="0" borderId="0" xfId="2" quotePrefix="1" applyFont="1" applyBorder="1" applyAlignment="1">
      <alignment horizontal="left" indent="2"/>
    </xf>
    <xf numFmtId="164" fontId="25" fillId="0" borderId="6" xfId="4" applyNumberFormat="1" applyFont="1" applyFill="1" applyBorder="1"/>
    <xf numFmtId="0" fontId="25" fillId="0" borderId="0" xfId="2" quotePrefix="1" applyFont="1" applyFill="1" applyBorder="1" applyAlignment="1">
      <alignment horizontal="left" indent="1"/>
    </xf>
    <xf numFmtId="0" fontId="25" fillId="0" borderId="0" xfId="2" applyFont="1" applyFill="1" applyBorder="1" applyAlignment="1">
      <alignment horizontal="left"/>
    </xf>
    <xf numFmtId="0" fontId="8" fillId="0" borderId="3" xfId="2" applyFont="1" applyBorder="1" applyAlignment="1">
      <alignment horizontal="left" indent="2"/>
    </xf>
    <xf numFmtId="164" fontId="8" fillId="0" borderId="8" xfId="4" applyNumberFormat="1" applyFont="1" applyBorder="1"/>
    <xf numFmtId="0" fontId="8" fillId="0" borderId="0" xfId="2" applyFont="1"/>
    <xf numFmtId="166" fontId="41" fillId="0" borderId="0" xfId="4" applyNumberFormat="1" applyFont="1" applyBorder="1"/>
    <xf numFmtId="164" fontId="41" fillId="0" borderId="0" xfId="4" applyNumberFormat="1" applyFont="1" applyBorder="1"/>
    <xf numFmtId="169" fontId="33" fillId="0" borderId="0" xfId="4" applyNumberFormat="1" applyFont="1" applyBorder="1"/>
    <xf numFmtId="165" fontId="41" fillId="0" borderId="0" xfId="4" applyNumberFormat="1" applyFont="1" applyBorder="1"/>
    <xf numFmtId="164" fontId="42" fillId="0" borderId="0" xfId="4" applyNumberFormat="1" applyFont="1" applyBorder="1"/>
    <xf numFmtId="164" fontId="33" fillId="0" borderId="0" xfId="4" applyNumberFormat="1" applyFont="1" applyBorder="1"/>
    <xf numFmtId="164" fontId="8" fillId="0" borderId="0" xfId="4" applyNumberFormat="1" applyFont="1" applyBorder="1"/>
    <xf numFmtId="170" fontId="14" fillId="0" borderId="0" xfId="4" applyNumberFormat="1" applyFont="1" applyBorder="1" applyAlignment="1">
      <alignment horizontal="right"/>
    </xf>
    <xf numFmtId="170" fontId="8" fillId="0" borderId="0" xfId="4" applyNumberFormat="1" applyFont="1" applyBorder="1" applyAlignment="1">
      <alignment horizontal="right"/>
    </xf>
    <xf numFmtId="170" fontId="23" fillId="0" borderId="0" xfId="4" applyNumberFormat="1" applyFont="1" applyBorder="1" applyAlignment="1">
      <alignment horizontal="right"/>
    </xf>
    <xf numFmtId="170" fontId="14" fillId="0" borderId="0" xfId="2" applyNumberFormat="1" applyFont="1" applyBorder="1" applyAlignment="1">
      <alignment horizontal="right"/>
    </xf>
    <xf numFmtId="170" fontId="8" fillId="0" borderId="9" xfId="4" applyNumberFormat="1" applyFont="1" applyBorder="1" applyAlignment="1">
      <alignment horizontal="right"/>
    </xf>
    <xf numFmtId="170" fontId="12" fillId="0" borderId="14" xfId="4" applyNumberFormat="1" applyFont="1" applyBorder="1" applyAlignment="1">
      <alignment horizontal="right" vertical="center"/>
    </xf>
    <xf numFmtId="170" fontId="25" fillId="0" borderId="0" xfId="4" applyNumberFormat="1" applyFont="1" applyBorder="1" applyAlignment="1">
      <alignment horizontal="right"/>
    </xf>
    <xf numFmtId="170" fontId="29" fillId="0" borderId="0" xfId="4" applyNumberFormat="1" applyFont="1" applyBorder="1" applyAlignment="1">
      <alignment horizontal="right"/>
    </xf>
    <xf numFmtId="170" fontId="12" fillId="0" borderId="10" xfId="4" applyNumberFormat="1" applyFont="1" applyBorder="1" applyAlignment="1">
      <alignment horizontal="right"/>
    </xf>
    <xf numFmtId="170" fontId="25" fillId="0" borderId="10" xfId="4" applyNumberFormat="1" applyFont="1" applyBorder="1" applyAlignment="1">
      <alignment horizontal="right"/>
    </xf>
    <xf numFmtId="170" fontId="12" fillId="0" borderId="9" xfId="4" applyNumberFormat="1" applyFont="1" applyBorder="1" applyAlignment="1">
      <alignment horizontal="right"/>
    </xf>
    <xf numFmtId="170" fontId="12" fillId="0" borderId="0" xfId="4" applyNumberFormat="1" applyFont="1" applyBorder="1" applyAlignment="1">
      <alignment horizontal="right"/>
    </xf>
    <xf numFmtId="164" fontId="26" fillId="0" borderId="0" xfId="2" applyNumberFormat="1" applyFont="1" applyBorder="1" applyAlignment="1">
      <alignment vertical="center"/>
    </xf>
    <xf numFmtId="0" fontId="12" fillId="0" borderId="17" xfId="2" applyNumberFormat="1" applyFont="1" applyBorder="1" applyAlignment="1">
      <alignment horizontal="center"/>
    </xf>
    <xf numFmtId="164" fontId="8" fillId="0" borderId="1" xfId="2" applyNumberFormat="1" applyBorder="1"/>
    <xf numFmtId="0" fontId="12" fillId="0" borderId="18" xfId="2" applyNumberFormat="1" applyFont="1" applyBorder="1" applyAlignment="1">
      <alignment horizontal="center"/>
    </xf>
    <xf numFmtId="164" fontId="8" fillId="0" borderId="0" xfId="2" applyNumberFormat="1" applyBorder="1"/>
    <xf numFmtId="164" fontId="8" fillId="0" borderId="2" xfId="2" applyNumberFormat="1" applyBorder="1"/>
    <xf numFmtId="164" fontId="25" fillId="0" borderId="9" xfId="2" applyNumberFormat="1" applyFont="1" applyBorder="1"/>
    <xf numFmtId="164" fontId="25" fillId="0" borderId="9" xfId="2" applyNumberFormat="1" applyFont="1" applyBorder="1" applyAlignment="1"/>
    <xf numFmtId="164" fontId="25" fillId="0" borderId="0" xfId="4" applyNumberFormat="1" applyFont="1" applyFill="1" applyBorder="1"/>
    <xf numFmtId="170" fontId="12" fillId="0" borderId="0" xfId="2" applyNumberFormat="1" applyFont="1" applyBorder="1" applyAlignment="1">
      <alignment horizontal="right"/>
    </xf>
    <xf numFmtId="164" fontId="25" fillId="0" borderId="0" xfId="2" applyNumberFormat="1" applyFont="1" applyBorder="1" applyAlignment="1">
      <alignment horizontal="center"/>
    </xf>
    <xf numFmtId="0" fontId="8" fillId="0" borderId="0" xfId="2" applyBorder="1" applyAlignment="1">
      <alignment horizontal="center"/>
    </xf>
    <xf numFmtId="0" fontId="25" fillId="2" borderId="5" xfId="2" applyFont="1" applyFill="1" applyBorder="1" applyAlignment="1">
      <alignment horizontal="center"/>
    </xf>
    <xf numFmtId="0" fontId="25" fillId="2" borderId="0" xfId="2" applyFont="1" applyFill="1" applyBorder="1" applyAlignment="1">
      <alignment horizontal="center"/>
    </xf>
    <xf numFmtId="0" fontId="25" fillId="2" borderId="6" xfId="2" applyFont="1" applyFill="1" applyBorder="1" applyAlignment="1">
      <alignment horizontal="center"/>
    </xf>
    <xf numFmtId="164" fontId="25" fillId="0" borderId="19" xfId="4" applyNumberFormat="1" applyFont="1" applyBorder="1"/>
    <xf numFmtId="164" fontId="25" fillId="0" borderId="20" xfId="4" applyNumberFormat="1" applyFont="1" applyBorder="1"/>
    <xf numFmtId="164" fontId="25" fillId="0" borderId="19" xfId="4" applyNumberFormat="1" applyFont="1" applyFill="1" applyBorder="1"/>
    <xf numFmtId="164" fontId="25" fillId="0" borderId="20" xfId="4" applyNumberFormat="1" applyFont="1" applyFill="1" applyBorder="1"/>
    <xf numFmtId="164" fontId="25" fillId="0" borderId="9" xfId="4" applyNumberFormat="1" applyFont="1" applyBorder="1"/>
    <xf numFmtId="164" fontId="25" fillId="0" borderId="13" xfId="4" applyNumberFormat="1" applyFont="1" applyBorder="1"/>
    <xf numFmtId="164" fontId="25" fillId="0" borderId="9" xfId="4" applyNumberFormat="1" applyFont="1" applyFill="1" applyBorder="1"/>
    <xf numFmtId="164" fontId="25" fillId="0" borderId="13" xfId="4" applyNumberFormat="1" applyFont="1" applyFill="1" applyBorder="1"/>
    <xf numFmtId="164" fontId="25" fillId="0" borderId="9" xfId="2" applyNumberFormat="1" applyFont="1" applyBorder="1" applyAlignment="1">
      <alignment horizontal="center"/>
    </xf>
    <xf numFmtId="0" fontId="25" fillId="0" borderId="9" xfId="2" applyFont="1" applyBorder="1" applyAlignment="1">
      <alignment horizontal="center"/>
    </xf>
    <xf numFmtId="0" fontId="25" fillId="0" borderId="5" xfId="2" quotePrefix="1" applyFont="1" applyFill="1" applyBorder="1" applyAlignment="1">
      <alignment horizontal="left" indent="2"/>
    </xf>
    <xf numFmtId="164" fontId="25" fillId="0" borderId="21" xfId="4" applyNumberFormat="1" applyFont="1" applyBorder="1"/>
    <xf numFmtId="164" fontId="25" fillId="0" borderId="21" xfId="4" applyNumberFormat="1" applyFont="1" applyFill="1" applyBorder="1"/>
    <xf numFmtId="164" fontId="25" fillId="0" borderId="22" xfId="4" applyNumberFormat="1" applyFont="1" applyFill="1" applyBorder="1"/>
    <xf numFmtId="164" fontId="25" fillId="0" borderId="23" xfId="4" applyNumberFormat="1" applyFont="1" applyBorder="1"/>
    <xf numFmtId="164" fontId="25" fillId="0" borderId="23" xfId="4" applyNumberFormat="1" applyFont="1" applyFill="1" applyBorder="1"/>
    <xf numFmtId="164" fontId="25" fillId="0" borderId="24" xfId="4" applyNumberFormat="1" applyFont="1" applyFill="1" applyBorder="1"/>
    <xf numFmtId="164" fontId="8" fillId="0" borderId="20" xfId="4" applyNumberFormat="1" applyFont="1" applyBorder="1"/>
    <xf numFmtId="164" fontId="11" fillId="0" borderId="0" xfId="0" applyNumberFormat="1" applyFont="1" applyBorder="1" applyAlignment="1">
      <alignment horizontal="center"/>
    </xf>
    <xf numFmtId="165" fontId="12" fillId="2" borderId="4" xfId="0" applyNumberFormat="1" applyFont="1" applyFill="1" applyBorder="1" applyAlignment="1">
      <alignment horizontal="center"/>
    </xf>
    <xf numFmtId="165" fontId="12" fillId="2" borderId="1" xfId="0" applyNumberFormat="1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/>
    </xf>
    <xf numFmtId="165" fontId="12" fillId="2" borderId="5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/>
    </xf>
    <xf numFmtId="165" fontId="12" fillId="2" borderId="6" xfId="0" applyNumberFormat="1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 vertical="top"/>
    </xf>
    <xf numFmtId="49" fontId="10" fillId="2" borderId="9" xfId="0" applyNumberFormat="1" applyFont="1" applyFill="1" applyBorder="1" applyAlignment="1">
      <alignment horizontal="center" vertical="top"/>
    </xf>
    <xf numFmtId="49" fontId="10" fillId="2" borderId="13" xfId="0" applyNumberFormat="1" applyFont="1" applyFill="1" applyBorder="1" applyAlignment="1">
      <alignment horizontal="center" vertical="top"/>
    </xf>
    <xf numFmtId="165" fontId="12" fillId="2" borderId="4" xfId="2" applyNumberFormat="1" applyFont="1" applyFill="1" applyBorder="1" applyAlignment="1">
      <alignment horizontal="center"/>
    </xf>
    <xf numFmtId="165" fontId="12" fillId="2" borderId="1" xfId="2" applyNumberFormat="1" applyFont="1" applyFill="1" applyBorder="1" applyAlignment="1">
      <alignment horizontal="center"/>
    </xf>
    <xf numFmtId="165" fontId="12" fillId="2" borderId="2" xfId="2" applyNumberFormat="1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 vertical="top"/>
    </xf>
    <xf numFmtId="0" fontId="12" fillId="2" borderId="0" xfId="2" applyFont="1" applyFill="1" applyBorder="1" applyAlignment="1">
      <alignment horizontal="center" vertical="top"/>
    </xf>
    <xf numFmtId="0" fontId="12" fillId="2" borderId="6" xfId="2" applyFont="1" applyFill="1" applyBorder="1" applyAlignment="1">
      <alignment horizontal="center" vertical="top"/>
    </xf>
    <xf numFmtId="0" fontId="12" fillId="2" borderId="12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24" fillId="0" borderId="11" xfId="4" applyNumberFormat="1" applyFont="1" applyBorder="1" applyAlignment="1">
      <alignment horizontal="center" vertical="center"/>
    </xf>
    <xf numFmtId="0" fontId="24" fillId="0" borderId="11" xfId="4" quotePrefix="1" applyNumberFormat="1" applyFont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/>
    </xf>
    <xf numFmtId="165" fontId="12" fillId="2" borderId="0" xfId="2" applyNumberFormat="1" applyFont="1" applyFill="1" applyBorder="1" applyAlignment="1">
      <alignment horizontal="center"/>
    </xf>
    <xf numFmtId="165" fontId="12" fillId="2" borderId="6" xfId="2" applyNumberFormat="1" applyFont="1" applyFill="1" applyBorder="1" applyAlignment="1">
      <alignment horizontal="center"/>
    </xf>
    <xf numFmtId="164" fontId="12" fillId="2" borderId="4" xfId="4" applyNumberFormat="1" applyFont="1" applyFill="1" applyBorder="1" applyAlignment="1">
      <alignment horizontal="center"/>
    </xf>
    <xf numFmtId="164" fontId="12" fillId="2" borderId="1" xfId="4" applyNumberFormat="1" applyFont="1" applyFill="1" applyBorder="1" applyAlignment="1">
      <alignment horizontal="center"/>
    </xf>
    <xf numFmtId="164" fontId="12" fillId="2" borderId="2" xfId="4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164" fontId="12" fillId="2" borderId="12" xfId="4" applyNumberFormat="1" applyFont="1" applyFill="1" applyBorder="1" applyAlignment="1">
      <alignment horizontal="center" vertical="top"/>
    </xf>
    <xf numFmtId="164" fontId="12" fillId="2" borderId="9" xfId="4" applyNumberFormat="1" applyFont="1" applyFill="1" applyBorder="1" applyAlignment="1">
      <alignment horizontal="center" vertical="top"/>
    </xf>
    <xf numFmtId="164" fontId="12" fillId="2" borderId="13" xfId="4" applyNumberFormat="1" applyFont="1" applyFill="1" applyBorder="1" applyAlignment="1">
      <alignment horizontal="center" vertical="top"/>
    </xf>
    <xf numFmtId="164" fontId="12" fillId="2" borderId="5" xfId="4" applyNumberFormat="1" applyFont="1" applyFill="1" applyBorder="1" applyAlignment="1">
      <alignment horizontal="center"/>
    </xf>
    <xf numFmtId="164" fontId="12" fillId="2" borderId="0" xfId="4" applyNumberFormat="1" applyFont="1" applyFill="1" applyBorder="1" applyAlignment="1">
      <alignment horizontal="center"/>
    </xf>
    <xf numFmtId="164" fontId="12" fillId="2" borderId="6" xfId="4" applyNumberFormat="1" applyFont="1" applyFill="1" applyBorder="1" applyAlignment="1">
      <alignment horizontal="center"/>
    </xf>
    <xf numFmtId="0" fontId="25" fillId="2" borderId="4" xfId="2" applyFont="1" applyFill="1" applyBorder="1" applyAlignment="1">
      <alignment horizontal="center"/>
    </xf>
    <xf numFmtId="0" fontId="25" fillId="2" borderId="1" xfId="2" applyFont="1" applyFill="1" applyBorder="1" applyAlignment="1">
      <alignment horizontal="center"/>
    </xf>
    <xf numFmtId="0" fontId="25" fillId="2" borderId="2" xfId="2" applyFont="1" applyFill="1" applyBorder="1" applyAlignment="1">
      <alignment horizontal="center"/>
    </xf>
    <xf numFmtId="0" fontId="25" fillId="2" borderId="5" xfId="2" applyFont="1" applyFill="1" applyBorder="1" applyAlignment="1">
      <alignment horizontal="center"/>
    </xf>
    <xf numFmtId="0" fontId="25" fillId="2" borderId="0" xfId="2" applyFont="1" applyFill="1" applyBorder="1" applyAlignment="1">
      <alignment horizontal="center"/>
    </xf>
    <xf numFmtId="0" fontId="25" fillId="2" borderId="6" xfId="2" applyFont="1" applyFill="1" applyBorder="1" applyAlignment="1">
      <alignment horizontal="center"/>
    </xf>
    <xf numFmtId="0" fontId="32" fillId="2" borderId="12" xfId="2" applyFont="1" applyFill="1" applyBorder="1" applyAlignment="1">
      <alignment horizontal="center"/>
    </xf>
    <xf numFmtId="0" fontId="25" fillId="2" borderId="9" xfId="2" applyFont="1" applyFill="1" applyBorder="1" applyAlignment="1">
      <alignment horizontal="center"/>
    </xf>
    <xf numFmtId="0" fontId="25" fillId="2" borderId="13" xfId="2" applyFont="1" applyFill="1" applyBorder="1" applyAlignment="1">
      <alignment horizontal="center"/>
    </xf>
  </cellXfs>
  <cellStyles count="14">
    <cellStyle name="Euro" xfId="1"/>
    <cellStyle name="Normal" xfId="0" builtinId="0"/>
    <cellStyle name="Normal 10" xfId="13"/>
    <cellStyle name="Normal 2" xfId="2"/>
    <cellStyle name="Normal 3" xfId="3"/>
    <cellStyle name="Normal 4" xfId="6"/>
    <cellStyle name="Normal 5" xfId="8"/>
    <cellStyle name="Normal 6" xfId="9"/>
    <cellStyle name="Normal 7" xfId="10"/>
    <cellStyle name="Normal 8" xfId="11"/>
    <cellStyle name="Normal 9" xfId="12"/>
    <cellStyle name="Separador de milhares 2" xfId="5"/>
    <cellStyle name="Separador de milhares 3" xfId="7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3514726</xdr:colOff>
      <xdr:row>46</xdr:row>
      <xdr:rowOff>76200</xdr:rowOff>
    </xdr:from>
    <xdr:to>
      <xdr:col>7</xdr:col>
      <xdr:colOff>200026</xdr:colOff>
      <xdr:row>48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14726" y="9705975"/>
          <a:ext cx="2743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rtl="0"/>
          <a:r>
            <a:rPr lang="pt-BR" sz="1100" b="1" i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JOSÉ RICARDO GUIMARÃES SILVA </a:t>
          </a:r>
          <a:endParaRPr lang="pt-BR">
            <a:latin typeface="Arial" pitchFamily="34" charset="0"/>
            <a:cs typeface="Arial" pitchFamily="34" charset="0"/>
          </a:endParaRPr>
        </a:p>
        <a:p>
          <a:pPr rtl="0"/>
          <a:r>
            <a:rPr lang="pt-BR" sz="1100" b="1" i="0">
              <a:latin typeface="Arial" pitchFamily="34" charset="0"/>
              <a:ea typeface="+mn-ea"/>
              <a:cs typeface="Arial" pitchFamily="34" charset="0"/>
            </a:rPr>
            <a:t>                     Diretor Tesoureiro</a:t>
          </a:r>
          <a:endParaRPr lang="pt-BR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3124200</xdr:colOff>
      <xdr:row>46</xdr:row>
      <xdr:rowOff>76200</xdr:rowOff>
    </xdr:from>
    <xdr:to>
      <xdr:col>12</xdr:col>
      <xdr:colOff>885824</xdr:colOff>
      <xdr:row>48</xdr:row>
      <xdr:rowOff>60960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429750" y="9705975"/>
          <a:ext cx="2905124" cy="384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EUGÊNIO ALEXANDRE NETO</a:t>
          </a:r>
        </a:p>
        <a:p>
          <a:pPr algn="ctr" rtl="0">
            <a:defRPr sz="1000"/>
          </a:pPr>
          <a:r>
            <a:rPr lang="pt-BR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Contador - CRC 1SP172683/O-7</a:t>
          </a:r>
        </a:p>
      </xdr:txBody>
    </xdr:sp>
    <xdr:clientData/>
  </xdr:twoCellAnchor>
  <xdr:twoCellAnchor>
    <xdr:from>
      <xdr:col>0</xdr:col>
      <xdr:colOff>180975</xdr:colOff>
      <xdr:row>46</xdr:row>
      <xdr:rowOff>68580</xdr:rowOff>
    </xdr:from>
    <xdr:to>
      <xdr:col>0</xdr:col>
      <xdr:colOff>3400425</xdr:colOff>
      <xdr:row>48</xdr:row>
      <xdr:rowOff>83820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80975" y="9698355"/>
          <a:ext cx="3219450" cy="415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0"/>
          <a:r>
            <a:rPr lang="pt-BR" sz="1100" b="1" i="0">
              <a:latin typeface="Arial" pitchFamily="34" charset="0"/>
              <a:ea typeface="+mn-ea"/>
              <a:cs typeface="Arial" pitchFamily="34" charset="0"/>
            </a:rPr>
            <a:t>           DANIEL FAUSTO DELL´AQUILA</a:t>
          </a:r>
          <a:endParaRPr lang="pt-BR">
            <a:latin typeface="Arial" pitchFamily="34" charset="0"/>
            <a:cs typeface="Arial" pitchFamily="34" charset="0"/>
          </a:endParaRPr>
        </a:p>
        <a:p>
          <a:pPr rtl="0"/>
          <a:r>
            <a:rPr lang="pt-BR" sz="1100" b="1" i="0">
              <a:latin typeface="Arial" pitchFamily="34" charset="0"/>
              <a:ea typeface="+mn-ea"/>
              <a:cs typeface="Arial" pitchFamily="34" charset="0"/>
            </a:rPr>
            <a:t>                              Presidente</a:t>
          </a:r>
          <a:endParaRPr lang="pt-BR"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pt-BR" sz="11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oneCellAnchor>
    <xdr:from>
      <xdr:col>8</xdr:col>
      <xdr:colOff>533400</xdr:colOff>
      <xdr:row>46</xdr:row>
      <xdr:rowOff>47625</xdr:rowOff>
    </xdr:from>
    <xdr:ext cx="2466976" cy="466725"/>
    <xdr:sp macro="" textlink="">
      <xdr:nvSpPr>
        <xdr:cNvPr id="5" name="CaixaDeTexto 4"/>
        <xdr:cNvSpPr txBox="1"/>
      </xdr:nvSpPr>
      <xdr:spPr>
        <a:xfrm>
          <a:off x="6838950" y="9677400"/>
          <a:ext cx="2466976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100" b="1">
              <a:latin typeface="Arial" panose="020B0604020202020204" pitchFamily="34" charset="0"/>
              <a:cs typeface="Arial" panose="020B0604020202020204" pitchFamily="34" charset="0"/>
            </a:rPr>
            <a:t>ROBSON</a:t>
          </a:r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 TEIXEIRA DE BRITO     Gerente Financeiro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43</xdr:row>
      <xdr:rowOff>28575</xdr:rowOff>
    </xdr:from>
    <xdr:ext cx="2638425" cy="447675"/>
    <xdr:sp macro="" textlink="">
      <xdr:nvSpPr>
        <xdr:cNvPr id="2" name="CaixaDeTexto 1"/>
        <xdr:cNvSpPr txBox="1"/>
      </xdr:nvSpPr>
      <xdr:spPr>
        <a:xfrm>
          <a:off x="0" y="9867900"/>
          <a:ext cx="263842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100" b="1" baseline="0">
              <a:latin typeface="Arial" pitchFamily="34" charset="0"/>
              <a:cs typeface="Arial" pitchFamily="34" charset="0"/>
            </a:rPr>
            <a:t>DANIEL FAUSTO DELL´AQUILA                    Presidente</a:t>
          </a:r>
          <a:endParaRPr lang="pt-BR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2962276</xdr:colOff>
      <xdr:row>43</xdr:row>
      <xdr:rowOff>38100</xdr:rowOff>
    </xdr:from>
    <xdr:ext cx="2762249" cy="419100"/>
    <xdr:sp macro="" textlink="">
      <xdr:nvSpPr>
        <xdr:cNvPr id="3" name="CaixaDeTexto 2"/>
        <xdr:cNvSpPr txBox="1"/>
      </xdr:nvSpPr>
      <xdr:spPr>
        <a:xfrm>
          <a:off x="2962276" y="9877425"/>
          <a:ext cx="2762249" cy="41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100" b="1">
              <a:latin typeface="Arial" pitchFamily="34" charset="0"/>
              <a:cs typeface="Arial" pitchFamily="34" charset="0"/>
            </a:rPr>
            <a:t>JOSÉ RICARDO GUIMARÃES SILVA              Diretor</a:t>
          </a:r>
          <a:r>
            <a:rPr lang="pt-BR" sz="1100" b="1" baseline="0">
              <a:latin typeface="Arial" pitchFamily="34" charset="0"/>
              <a:cs typeface="Arial" pitchFamily="34" charset="0"/>
            </a:rPr>
            <a:t> Tesoureiro</a:t>
          </a:r>
          <a:endParaRPr lang="pt-BR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11</xdr:col>
      <xdr:colOff>485775</xdr:colOff>
      <xdr:row>43</xdr:row>
      <xdr:rowOff>38099</xdr:rowOff>
    </xdr:from>
    <xdr:ext cx="2476500" cy="428625"/>
    <xdr:sp macro="" textlink="">
      <xdr:nvSpPr>
        <xdr:cNvPr id="4" name="CaixaDeTexto 3"/>
        <xdr:cNvSpPr txBox="1"/>
      </xdr:nvSpPr>
      <xdr:spPr>
        <a:xfrm>
          <a:off x="8791575" y="9877424"/>
          <a:ext cx="2476500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100" b="1">
              <a:latin typeface="Arial" pitchFamily="34" charset="0"/>
              <a:cs typeface="Arial" pitchFamily="34" charset="0"/>
            </a:rPr>
            <a:t>EUGÊNIO ALEXANDRE NETO                         Contador - CRC 1SP172683/O-7</a:t>
          </a:r>
        </a:p>
      </xdr:txBody>
    </xdr:sp>
    <xdr:clientData/>
  </xdr:oneCellAnchor>
  <xdr:twoCellAnchor>
    <xdr:from>
      <xdr:col>4</xdr:col>
      <xdr:colOff>885825</xdr:colOff>
      <xdr:row>43</xdr:row>
      <xdr:rowOff>38100</xdr:rowOff>
    </xdr:from>
    <xdr:to>
      <xdr:col>11</xdr:col>
      <xdr:colOff>180975</xdr:colOff>
      <xdr:row>45</xdr:row>
      <xdr:rowOff>57150</xdr:rowOff>
    </xdr:to>
    <xdr:sp macro="" textlink="">
      <xdr:nvSpPr>
        <xdr:cNvPr id="5" name="CaixaDeTexto 4"/>
        <xdr:cNvSpPr txBox="1"/>
      </xdr:nvSpPr>
      <xdr:spPr>
        <a:xfrm>
          <a:off x="5934075" y="9877425"/>
          <a:ext cx="2552700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Arial" panose="020B0604020202020204" pitchFamily="34" charset="0"/>
              <a:cs typeface="Arial" panose="020B0604020202020204" pitchFamily="34" charset="0"/>
            </a:rPr>
            <a:t>ROBSON TEIXEIRA DE BRITO        Gerente Financeiro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89</xdr:row>
      <xdr:rowOff>0</xdr:rowOff>
    </xdr:from>
    <xdr:to>
      <xdr:col>8</xdr:col>
      <xdr:colOff>1218814</xdr:colOff>
      <xdr:row>89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72776" y="20373975"/>
          <a:ext cx="23332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BR" sz="1400" b="1" i="0" strike="noStrike">
              <a:solidFill>
                <a:srgbClr val="000000"/>
              </a:solidFill>
              <a:latin typeface="Arial"/>
              <a:cs typeface="Arial"/>
            </a:rPr>
            <a:t>ROBSON TEIXEIRA DE BRITO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300" b="1" i="0" strike="noStrike">
              <a:solidFill>
                <a:srgbClr val="000000"/>
              </a:solidFill>
              <a:latin typeface="Arial"/>
              <a:cs typeface="Arial"/>
            </a:rPr>
            <a:t>Contador - CRC 1SP251.316/P-3</a:t>
          </a:r>
        </a:p>
      </xdr:txBody>
    </xdr:sp>
    <xdr:clientData/>
  </xdr:twoCellAnchor>
  <xdr:twoCellAnchor>
    <xdr:from>
      <xdr:col>5</xdr:col>
      <xdr:colOff>480257</xdr:colOff>
      <xdr:row>87</xdr:row>
      <xdr:rowOff>0</xdr:rowOff>
    </xdr:from>
    <xdr:to>
      <xdr:col>5</xdr:col>
      <xdr:colOff>4167671</xdr:colOff>
      <xdr:row>87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195382" y="20373975"/>
          <a:ext cx="356358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BR" sz="1400" b="1" i="0" strike="noStrike">
              <a:solidFill>
                <a:srgbClr val="000000"/>
              </a:solidFill>
              <a:latin typeface="Arial"/>
              <a:cs typeface="Arial"/>
            </a:rPr>
            <a:t>MARCO ANTONIO SEVILHANO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300" b="1" i="0" strike="noStrike">
              <a:solidFill>
                <a:srgbClr val="000000"/>
              </a:solidFill>
              <a:latin typeface="Arial"/>
              <a:cs typeface="Arial"/>
            </a:rPr>
            <a:t>Diretor de Controladoria</a:t>
          </a:r>
        </a:p>
      </xdr:txBody>
    </xdr:sp>
    <xdr:clientData/>
  </xdr:twoCellAnchor>
  <xdr:twoCellAnchor>
    <xdr:from>
      <xdr:col>0</xdr:col>
      <xdr:colOff>571500</xdr:colOff>
      <xdr:row>92</xdr:row>
      <xdr:rowOff>53340</xdr:rowOff>
    </xdr:from>
    <xdr:to>
      <xdr:col>0</xdr:col>
      <xdr:colOff>3152775</xdr:colOff>
      <xdr:row>94</xdr:row>
      <xdr:rowOff>114300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0" y="21389340"/>
          <a:ext cx="2581275" cy="508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/>
          <a:r>
            <a:rPr lang="pt-BR" sz="1100" b="1" baseline="0">
              <a:latin typeface="Arial" pitchFamily="34" charset="0"/>
              <a:ea typeface="+mn-ea"/>
              <a:cs typeface="Arial" pitchFamily="34" charset="0"/>
            </a:rPr>
            <a:t>DANIEL FAUSTO DELL´AQUILA                    Presidente</a:t>
          </a:r>
          <a:endParaRPr lang="pt-BR" sz="1100" b="1"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3819524</xdr:colOff>
      <xdr:row>92</xdr:row>
      <xdr:rowOff>53340</xdr:rowOff>
    </xdr:from>
    <xdr:to>
      <xdr:col>3</xdr:col>
      <xdr:colOff>800100</xdr:colOff>
      <xdr:row>94</xdr:row>
      <xdr:rowOff>129540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3819524" y="21389340"/>
          <a:ext cx="2514601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/>
          <a:r>
            <a:rPr lang="pt-BR" sz="1100" b="1">
              <a:latin typeface="Arial" pitchFamily="34" charset="0"/>
              <a:ea typeface="+mn-ea"/>
              <a:cs typeface="Arial" pitchFamily="34" charset="0"/>
            </a:rPr>
            <a:t>JOSÉ RICARDO GUIMARÃES SILVA              Diretor</a:t>
          </a:r>
          <a:r>
            <a:rPr lang="pt-BR" sz="1100" b="1" baseline="0">
              <a:latin typeface="Arial" pitchFamily="34" charset="0"/>
              <a:ea typeface="+mn-ea"/>
              <a:cs typeface="Arial" pitchFamily="34" charset="0"/>
            </a:rPr>
            <a:t> Tesoureiro</a:t>
          </a:r>
          <a:endParaRPr lang="pt-BR" sz="1100" b="1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3476625</xdr:colOff>
      <xdr:row>92</xdr:row>
      <xdr:rowOff>47625</xdr:rowOff>
    </xdr:from>
    <xdr:to>
      <xdr:col>8</xdr:col>
      <xdr:colOff>990600</xdr:colOff>
      <xdr:row>94</xdr:row>
      <xdr:rowOff>121920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0306050" y="21383625"/>
          <a:ext cx="2952750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100" b="1" i="0" strike="noStrike">
              <a:solidFill>
                <a:srgbClr val="000000"/>
              </a:solidFill>
              <a:latin typeface="Arial"/>
              <a:cs typeface="Arial"/>
            </a:rPr>
            <a:t>EUGÊNIO ALEXANDRE NETO</a:t>
          </a:r>
        </a:p>
        <a:p>
          <a:pPr algn="ctr" rtl="0">
            <a:defRPr sz="1000"/>
          </a:pPr>
          <a:r>
            <a:rPr lang="pt-BR" sz="1100" b="1" i="0" strike="noStrike">
              <a:solidFill>
                <a:srgbClr val="000000"/>
              </a:solidFill>
              <a:latin typeface="Arial"/>
              <a:cs typeface="Arial"/>
            </a:rPr>
            <a:t>Contador - CRC 1SP172683/0-7</a:t>
          </a:r>
        </a:p>
      </xdr:txBody>
    </xdr:sp>
    <xdr:clientData/>
  </xdr:twoCellAnchor>
  <xdr:twoCellAnchor>
    <xdr:from>
      <xdr:col>3</xdr:col>
      <xdr:colOff>5715</xdr:colOff>
      <xdr:row>91</xdr:row>
      <xdr:rowOff>0</xdr:rowOff>
    </xdr:from>
    <xdr:to>
      <xdr:col>4</xdr:col>
      <xdr:colOff>2290</xdr:colOff>
      <xdr:row>91</xdr:row>
      <xdr:rowOff>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5377815" y="20602575"/>
          <a:ext cx="122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BR" sz="1400" b="1" i="0" strike="noStrike">
              <a:solidFill>
                <a:srgbClr val="000000"/>
              </a:solidFill>
              <a:latin typeface="Arial"/>
              <a:cs typeface="Arial"/>
            </a:rPr>
            <a:t>CLÁUDIO GONÇALO LONGO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300" b="1" i="0" strike="noStrike">
              <a:solidFill>
                <a:srgbClr val="000000"/>
              </a:solidFill>
              <a:latin typeface="Arial"/>
              <a:cs typeface="Arial"/>
            </a:rPr>
            <a:t>Diretor Tesoureiro</a:t>
          </a:r>
        </a:p>
      </xdr:txBody>
    </xdr:sp>
    <xdr:clientData/>
  </xdr:twoCellAnchor>
  <xdr:twoCellAnchor>
    <xdr:from>
      <xdr:col>8</xdr:col>
      <xdr:colOff>9526</xdr:colOff>
      <xdr:row>89</xdr:row>
      <xdr:rowOff>0</xdr:rowOff>
    </xdr:from>
    <xdr:to>
      <xdr:col>9</xdr:col>
      <xdr:colOff>815</xdr:colOff>
      <xdr:row>89</xdr:row>
      <xdr:rowOff>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2001501" y="20373975"/>
          <a:ext cx="11057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BR" sz="1400" b="1" i="0" strike="noStrike">
              <a:solidFill>
                <a:srgbClr val="000000"/>
              </a:solidFill>
              <a:latin typeface="Arial"/>
              <a:cs typeface="Arial"/>
            </a:rPr>
            <a:t>ROBSON TEIXEIRA DE BRITO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300" b="1" i="0" strike="noStrike">
              <a:solidFill>
                <a:srgbClr val="000000"/>
              </a:solidFill>
              <a:latin typeface="Arial"/>
              <a:cs typeface="Arial"/>
            </a:rPr>
            <a:t>Contador - CRC 1SP251.316/P-3</a:t>
          </a:r>
        </a:p>
      </xdr:txBody>
    </xdr:sp>
    <xdr:clientData/>
  </xdr:twoCellAnchor>
  <xdr:twoCellAnchor>
    <xdr:from>
      <xdr:col>5</xdr:col>
      <xdr:colOff>361950</xdr:colOff>
      <xdr:row>92</xdr:row>
      <xdr:rowOff>9525</xdr:rowOff>
    </xdr:from>
    <xdr:to>
      <xdr:col>5</xdr:col>
      <xdr:colOff>2914650</xdr:colOff>
      <xdr:row>94</xdr:row>
      <xdr:rowOff>133350</xdr:rowOff>
    </xdr:to>
    <xdr:sp macro="" textlink="">
      <xdr:nvSpPr>
        <xdr:cNvPr id="2" name="CaixaDeTexto 1"/>
        <xdr:cNvSpPr txBox="1"/>
      </xdr:nvSpPr>
      <xdr:spPr>
        <a:xfrm>
          <a:off x="7191375" y="21345525"/>
          <a:ext cx="255270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Arial" panose="020B0604020202020204" pitchFamily="34" charset="0"/>
              <a:cs typeface="Arial" panose="020B0604020202020204" pitchFamily="34" charset="0"/>
            </a:rPr>
            <a:t>ROBSON TEIXEIRA DE BRITO                  Gerente</a:t>
          </a:r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 Financeiro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0</xdr:rowOff>
    </xdr:from>
    <xdr:to>
      <xdr:col>17</xdr:col>
      <xdr:colOff>0</xdr:colOff>
      <xdr:row>34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553325" y="4600575"/>
          <a:ext cx="400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ROBSON TEIXEIRA DE BRITO</a:t>
          </a:r>
        </a:p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Tec Contabilidade - CRC 1SP251.316/O-9</a:t>
          </a:r>
        </a:p>
      </xdr:txBody>
    </xdr:sp>
    <xdr:clientData/>
  </xdr:twoCellAnchor>
  <xdr:twoCellAnchor>
    <xdr:from>
      <xdr:col>3</xdr:col>
      <xdr:colOff>403860</xdr:colOff>
      <xdr:row>34</xdr:row>
      <xdr:rowOff>0</xdr:rowOff>
    </xdr:from>
    <xdr:to>
      <xdr:col>7</xdr:col>
      <xdr:colOff>68580</xdr:colOff>
      <xdr:row>34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23385" y="4600575"/>
          <a:ext cx="18745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GILBERTO CANHADAS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Diretor de Controladoria</a:t>
          </a:r>
        </a:p>
      </xdr:txBody>
    </xdr:sp>
    <xdr:clientData/>
  </xdr:twoCellAnchor>
  <xdr:twoCellAnchor>
    <xdr:from>
      <xdr:col>0</xdr:col>
      <xdr:colOff>76200</xdr:colOff>
      <xdr:row>34</xdr:row>
      <xdr:rowOff>0</xdr:rowOff>
    </xdr:from>
    <xdr:to>
      <xdr:col>0</xdr:col>
      <xdr:colOff>2225040</xdr:colOff>
      <xdr:row>34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6200" y="4600575"/>
          <a:ext cx="21488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CLÁUDIO GONÇALO LONGO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Diretor de Tesoureiro</a:t>
          </a:r>
        </a:p>
      </xdr:txBody>
    </xdr:sp>
    <xdr:clientData/>
  </xdr:twoCellAnchor>
  <xdr:twoCellAnchor>
    <xdr:from>
      <xdr:col>0</xdr:col>
      <xdr:colOff>295274</xdr:colOff>
      <xdr:row>30</xdr:row>
      <xdr:rowOff>142875</xdr:rowOff>
    </xdr:from>
    <xdr:to>
      <xdr:col>1</xdr:col>
      <xdr:colOff>57150</xdr:colOff>
      <xdr:row>33</xdr:row>
      <xdr:rowOff>100966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95274" y="7372350"/>
          <a:ext cx="2476501" cy="443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pt-BR" sz="1100" b="1" i="0">
              <a:latin typeface="Arial" pitchFamily="34" charset="0"/>
              <a:ea typeface="+mn-ea"/>
              <a:cs typeface="Arial" pitchFamily="34" charset="0"/>
            </a:rPr>
            <a:t>DANIEL FAUSTO DELL´AQUILA Presidente</a:t>
          </a:r>
          <a:endParaRPr lang="pt-BR">
            <a:latin typeface="Arial" pitchFamily="34" charset="0"/>
            <a:cs typeface="Arial" pitchFamily="34" charset="0"/>
          </a:endParaRPr>
        </a:p>
        <a:p>
          <a:pPr algn="ctr" rtl="0"/>
          <a:endParaRPr lang="pt-BR" sz="1100" b="1" i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257175</xdr:colOff>
      <xdr:row>30</xdr:row>
      <xdr:rowOff>123825</xdr:rowOff>
    </xdr:from>
    <xdr:to>
      <xdr:col>5</xdr:col>
      <xdr:colOff>723899</xdr:colOff>
      <xdr:row>33</xdr:row>
      <xdr:rowOff>83820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971800" y="7353300"/>
          <a:ext cx="2676524" cy="445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100" b="1" i="0" baseline="0">
              <a:latin typeface="Arial" pitchFamily="34" charset="0"/>
              <a:ea typeface="+mn-ea"/>
              <a:cs typeface="Arial" pitchFamily="34" charset="0"/>
            </a:rPr>
            <a:t>JOSÉ RICARDO GUIMARÃES SILVA     </a:t>
          </a:r>
          <a:r>
            <a:rPr lang="pt-BR" sz="1100" b="1" i="0">
              <a:latin typeface="Arial" pitchFamily="34" charset="0"/>
              <a:ea typeface="+mn-ea"/>
              <a:cs typeface="Arial" pitchFamily="34" charset="0"/>
            </a:rPr>
            <a:t>Diretor Tesoureiro</a:t>
          </a:r>
          <a:endParaRPr lang="pt-BR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200025</xdr:colOff>
      <xdr:row>30</xdr:row>
      <xdr:rowOff>123825</xdr:rowOff>
    </xdr:from>
    <xdr:to>
      <xdr:col>15</xdr:col>
      <xdr:colOff>1000124</xdr:colOff>
      <xdr:row>33</xdr:row>
      <xdr:rowOff>121920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8439150" y="7353300"/>
          <a:ext cx="3009899" cy="483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EUGÊNIO ALEXANDRE NETO</a:t>
          </a:r>
        </a:p>
        <a:p>
          <a:pPr algn="ctr" rtl="0">
            <a:defRPr sz="1000"/>
          </a:pPr>
          <a:r>
            <a:rPr lang="pt-BR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Contador - CRC 1SP172683/0-7</a:t>
          </a:r>
        </a:p>
      </xdr:txBody>
    </xdr:sp>
    <xdr:clientData/>
  </xdr:twoCellAnchor>
  <xdr:twoCellAnchor>
    <xdr:from>
      <xdr:col>5</xdr:col>
      <xdr:colOff>952500</xdr:colOff>
      <xdr:row>30</xdr:row>
      <xdr:rowOff>85725</xdr:rowOff>
    </xdr:from>
    <xdr:to>
      <xdr:col>11</xdr:col>
      <xdr:colOff>95250</xdr:colOff>
      <xdr:row>33</xdr:row>
      <xdr:rowOff>47624</xdr:rowOff>
    </xdr:to>
    <xdr:sp macro="" textlink="">
      <xdr:nvSpPr>
        <xdr:cNvPr id="9" name="CaixaDeTexto 8"/>
        <xdr:cNvSpPr txBox="1"/>
      </xdr:nvSpPr>
      <xdr:spPr>
        <a:xfrm>
          <a:off x="5876925" y="7315200"/>
          <a:ext cx="2457450" cy="44767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Arial" panose="020B0604020202020204" pitchFamily="34" charset="0"/>
              <a:cs typeface="Arial" panose="020B0604020202020204" pitchFamily="34" charset="0"/>
            </a:rPr>
            <a:t>ROBSON</a:t>
          </a:r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 TEIXEIRA DE BRITO              Gerente Financeiro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75</xdr:row>
      <xdr:rowOff>209551</xdr:rowOff>
    </xdr:from>
    <xdr:ext cx="1943099" cy="514350"/>
    <xdr:sp macro="" textlink="">
      <xdr:nvSpPr>
        <xdr:cNvPr id="4" name="CaixaDeTexto 3"/>
        <xdr:cNvSpPr txBox="1"/>
      </xdr:nvSpPr>
      <xdr:spPr>
        <a:xfrm>
          <a:off x="133351" y="14963776"/>
          <a:ext cx="1943099" cy="514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 rtl="0"/>
          <a:r>
            <a:rPr lang="pt-BR" sz="9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DANIEL FAUSTO DELL´AQUILA Presidente</a:t>
          </a:r>
          <a:endParaRPr lang="pt-BR" sz="9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pt-BR" sz="1100" b="1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pt-BR" sz="1100" b="1" baseline="0"/>
            <a:t>    </a:t>
          </a:r>
          <a:r>
            <a:rPr lang="pt-BR" sz="1100" baseline="0"/>
            <a:t>  </a:t>
          </a:r>
          <a:endParaRPr lang="pt-BR" sz="1100"/>
        </a:p>
      </xdr:txBody>
    </xdr:sp>
    <xdr:clientData/>
  </xdr:oneCellAnchor>
  <xdr:oneCellAnchor>
    <xdr:from>
      <xdr:col>1</xdr:col>
      <xdr:colOff>1924050</xdr:colOff>
      <xdr:row>75</xdr:row>
      <xdr:rowOff>219076</xdr:rowOff>
    </xdr:from>
    <xdr:ext cx="2324100" cy="504824"/>
    <xdr:sp macro="" textlink="">
      <xdr:nvSpPr>
        <xdr:cNvPr id="5" name="CaixaDeTexto 4"/>
        <xdr:cNvSpPr txBox="1"/>
      </xdr:nvSpPr>
      <xdr:spPr>
        <a:xfrm>
          <a:off x="2028825" y="14973301"/>
          <a:ext cx="2324100" cy="5048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     JOSÉ RICARDO GUIMARÃES SILVA        Diretor</a:t>
          </a:r>
          <a:r>
            <a:rPr lang="pt-BR" sz="900" b="1" baseline="0">
              <a:latin typeface="Arial" pitchFamily="34" charset="0"/>
              <a:cs typeface="Arial" pitchFamily="34" charset="0"/>
            </a:rPr>
            <a:t> Tesoureiro</a:t>
          </a:r>
          <a:r>
            <a:rPr lang="pt-BR" sz="900" b="1">
              <a:latin typeface="Arial" pitchFamily="34" charset="0"/>
              <a:cs typeface="Arial" pitchFamily="34" charset="0"/>
            </a:rPr>
            <a:t>       </a:t>
          </a:r>
        </a:p>
      </xdr:txBody>
    </xdr:sp>
    <xdr:clientData/>
  </xdr:oneCellAnchor>
  <xdr:oneCellAnchor>
    <xdr:from>
      <xdr:col>3</xdr:col>
      <xdr:colOff>733424</xdr:colOff>
      <xdr:row>75</xdr:row>
      <xdr:rowOff>219076</xdr:rowOff>
    </xdr:from>
    <xdr:ext cx="1952625" cy="512210"/>
    <xdr:sp macro="" textlink="">
      <xdr:nvSpPr>
        <xdr:cNvPr id="6" name="CaixaDeTexto 5"/>
        <xdr:cNvSpPr txBox="1"/>
      </xdr:nvSpPr>
      <xdr:spPr>
        <a:xfrm>
          <a:off x="6305549" y="14973301"/>
          <a:ext cx="1952625" cy="512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900" b="1">
              <a:latin typeface="Arial" pitchFamily="34" charset="0"/>
              <a:cs typeface="Arial" pitchFamily="34" charset="0"/>
            </a:rPr>
            <a:t>  EUGÊNIO ALEXANDRE NETO         Contador - CRC 1SP172683/O-7</a:t>
          </a:r>
        </a:p>
      </xdr:txBody>
    </xdr:sp>
    <xdr:clientData/>
  </xdr:oneCellAnchor>
  <xdr:twoCellAnchor>
    <xdr:from>
      <xdr:col>2</xdr:col>
      <xdr:colOff>1581151</xdr:colOff>
      <xdr:row>75</xdr:row>
      <xdr:rowOff>219075</xdr:rowOff>
    </xdr:from>
    <xdr:to>
      <xdr:col>3</xdr:col>
      <xdr:colOff>704850</xdr:colOff>
      <xdr:row>77</xdr:row>
      <xdr:rowOff>190500</xdr:rowOff>
    </xdr:to>
    <xdr:sp macro="" textlink="">
      <xdr:nvSpPr>
        <xdr:cNvPr id="2" name="CaixaDeTexto 1"/>
        <xdr:cNvSpPr txBox="1"/>
      </xdr:nvSpPr>
      <xdr:spPr>
        <a:xfrm>
          <a:off x="4419601" y="14973300"/>
          <a:ext cx="1857374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900" b="1">
              <a:latin typeface="Arial" panose="020B0604020202020204" pitchFamily="34" charset="0"/>
              <a:cs typeface="Arial" panose="020B0604020202020204" pitchFamily="34" charset="0"/>
            </a:rPr>
            <a:t>ROBSON TEIXEIRA DE BRITO    Gerente Financeiro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49"/>
  <sheetViews>
    <sheetView tabSelected="1" topLeftCell="A4" workbookViewId="0">
      <selection activeCell="J12" sqref="J12"/>
    </sheetView>
  </sheetViews>
  <sheetFormatPr defaultColWidth="9.140625" defaultRowHeight="15" x14ac:dyDescent="0.2"/>
  <cols>
    <col min="1" max="1" width="61.7109375" style="82" customWidth="1"/>
    <col min="2" max="2" width="13.7109375" style="90" customWidth="1"/>
    <col min="3" max="3" width="1.7109375" style="90" customWidth="1"/>
    <col min="4" max="4" width="5.7109375" style="188" hidden="1" customWidth="1"/>
    <col min="5" max="5" width="13.7109375" style="91" customWidth="1"/>
    <col min="6" max="6" width="6" style="188" hidden="1" customWidth="1"/>
    <col min="7" max="7" width="6.85546875" style="192" hidden="1" customWidth="1"/>
    <col min="8" max="8" width="3.7109375" style="98" customWidth="1"/>
    <col min="9" max="9" width="61.7109375" style="82" customWidth="1"/>
    <col min="10" max="10" width="13.7109375" style="89" customWidth="1"/>
    <col min="11" max="11" width="1.7109375" style="90" customWidth="1"/>
    <col min="12" max="12" width="5.28515625" style="188" hidden="1" customWidth="1"/>
    <col min="13" max="13" width="13.7109375" style="91" customWidth="1"/>
    <col min="14" max="14" width="6" style="188" hidden="1" customWidth="1"/>
    <col min="15" max="15" width="7" style="192" hidden="1" customWidth="1"/>
    <col min="16" max="16" width="1.7109375" style="82" customWidth="1"/>
    <col min="17" max="16384" width="9.140625" style="54"/>
  </cols>
  <sheetData>
    <row r="1" spans="1:16" ht="21" customHeight="1" x14ac:dyDescent="0.25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9"/>
    </row>
    <row r="2" spans="1:16" ht="21" customHeight="1" x14ac:dyDescent="0.25">
      <c r="A2" s="330" t="s">
        <v>185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2"/>
    </row>
    <row r="3" spans="1:16" ht="18" customHeight="1" x14ac:dyDescent="0.2">
      <c r="A3" s="333" t="s">
        <v>184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5"/>
    </row>
    <row r="4" spans="1:16" ht="16.899999999999999" customHeight="1" x14ac:dyDescent="0.25">
      <c r="A4" s="55"/>
      <c r="B4" s="56"/>
      <c r="C4" s="56" t="e">
        <v>#REF!</v>
      </c>
      <c r="D4" s="185"/>
      <c r="E4" s="56"/>
      <c r="F4" s="185"/>
      <c r="G4" s="196"/>
      <c r="H4" s="57"/>
      <c r="I4" s="58"/>
      <c r="J4" s="59"/>
      <c r="K4" s="56" t="e">
        <v>#REF!</v>
      </c>
      <c r="L4" s="185"/>
      <c r="M4" s="59"/>
      <c r="N4" s="185"/>
      <c r="O4" s="196"/>
      <c r="P4" s="60" t="e">
        <v>#REF!</v>
      </c>
    </row>
    <row r="5" spans="1:16" ht="18" customHeight="1" x14ac:dyDescent="0.25">
      <c r="A5" s="55"/>
      <c r="B5" s="112" t="s">
        <v>252</v>
      </c>
      <c r="C5" s="61" t="s">
        <v>137</v>
      </c>
      <c r="D5" s="182" t="s">
        <v>137</v>
      </c>
      <c r="E5" s="112" t="s">
        <v>202</v>
      </c>
      <c r="F5" s="182" t="s">
        <v>137</v>
      </c>
      <c r="G5" s="197" t="s">
        <v>137</v>
      </c>
      <c r="H5" s="62"/>
      <c r="I5" s="63"/>
      <c r="J5" s="112" t="s">
        <v>252</v>
      </c>
      <c r="K5" s="61" t="s">
        <v>137</v>
      </c>
      <c r="L5" s="182"/>
      <c r="M5" s="112" t="s">
        <v>202</v>
      </c>
      <c r="N5" s="182"/>
      <c r="O5" s="197"/>
      <c r="P5" s="60" t="e">
        <v>#REF!</v>
      </c>
    </row>
    <row r="6" spans="1:16" ht="18" x14ac:dyDescent="0.25">
      <c r="A6" s="64" t="s">
        <v>1</v>
      </c>
      <c r="B6" s="65"/>
      <c r="C6" s="65"/>
      <c r="D6" s="183" t="s">
        <v>141</v>
      </c>
      <c r="E6" s="65"/>
      <c r="F6" s="183" t="s">
        <v>141</v>
      </c>
      <c r="G6" s="198" t="s">
        <v>140</v>
      </c>
      <c r="H6" s="66"/>
      <c r="I6" s="67" t="s">
        <v>8</v>
      </c>
      <c r="J6" s="68"/>
      <c r="K6" s="65" t="e">
        <v>#REF!</v>
      </c>
      <c r="L6" s="183" t="s">
        <v>141</v>
      </c>
      <c r="M6" s="68"/>
      <c r="N6" s="183" t="s">
        <v>141</v>
      </c>
      <c r="O6" s="198" t="s">
        <v>140</v>
      </c>
      <c r="P6" s="60" t="e">
        <v>#REF!</v>
      </c>
    </row>
    <row r="7" spans="1:16" ht="30" customHeight="1" x14ac:dyDescent="0.25">
      <c r="A7" s="69" t="s">
        <v>2</v>
      </c>
      <c r="B7" s="70">
        <v>26725</v>
      </c>
      <c r="C7" s="71" t="e">
        <v>#REF!</v>
      </c>
      <c r="D7" s="190">
        <v>15.221068578816373</v>
      </c>
      <c r="E7" s="70">
        <v>18592</v>
      </c>
      <c r="F7" s="190">
        <v>10.974493982090891</v>
      </c>
      <c r="G7" s="191">
        <v>43.744621342512914</v>
      </c>
      <c r="H7" s="66"/>
      <c r="I7" s="72" t="s">
        <v>2</v>
      </c>
      <c r="J7" s="70">
        <v>12337</v>
      </c>
      <c r="K7" s="71"/>
      <c r="L7" s="190">
        <v>5.1982298566457263</v>
      </c>
      <c r="M7" s="70">
        <v>9239</v>
      </c>
      <c r="N7" s="190">
        <v>5.4536010058378732</v>
      </c>
      <c r="O7" s="191">
        <v>-1.2122524082692987</v>
      </c>
      <c r="P7" s="60"/>
    </row>
    <row r="8" spans="1:16" ht="16.149999999999999" customHeight="1" x14ac:dyDescent="0.25">
      <c r="A8" s="73"/>
      <c r="B8" s="68"/>
      <c r="C8" s="65" t="e">
        <v>#REF!</v>
      </c>
      <c r="E8" s="68"/>
      <c r="H8" s="74"/>
      <c r="I8" s="75" t="s">
        <v>271</v>
      </c>
      <c r="J8" s="68">
        <v>4690</v>
      </c>
      <c r="K8" s="65"/>
      <c r="L8" s="188">
        <v>51.385997589569413</v>
      </c>
      <c r="M8" s="68">
        <v>4662</v>
      </c>
      <c r="N8" s="188">
        <v>50.460006494209331</v>
      </c>
      <c r="O8" s="192">
        <v>0.60060060060060927</v>
      </c>
      <c r="P8" s="60"/>
    </row>
    <row r="9" spans="1:16" ht="16.149999999999999" customHeight="1" x14ac:dyDescent="0.25">
      <c r="A9" s="76" t="s">
        <v>3</v>
      </c>
      <c r="B9" s="70">
        <v>17890</v>
      </c>
      <c r="C9" s="71"/>
      <c r="D9" s="190">
        <v>66.94106641721234</v>
      </c>
      <c r="E9" s="70">
        <v>10722</v>
      </c>
      <c r="F9" s="190">
        <v>57.669965576592084</v>
      </c>
      <c r="G9" s="191">
        <v>66.853199030031703</v>
      </c>
      <c r="H9" s="74"/>
      <c r="I9" s="75" t="s">
        <v>272</v>
      </c>
      <c r="J9" s="68">
        <v>2041</v>
      </c>
      <c r="K9" s="65"/>
      <c r="L9" s="188">
        <v>22.362221978744383</v>
      </c>
      <c r="M9" s="68">
        <v>1895</v>
      </c>
      <c r="N9" s="188">
        <v>20.510877800627775</v>
      </c>
      <c r="O9" s="192">
        <v>7.7044854881266556</v>
      </c>
      <c r="P9" s="60"/>
    </row>
    <row r="10" spans="1:16" ht="16.149999999999999" customHeight="1" x14ac:dyDescent="0.25">
      <c r="A10" s="81" t="s">
        <v>254</v>
      </c>
      <c r="B10" s="68">
        <v>13807</v>
      </c>
      <c r="C10" s="65"/>
      <c r="D10" s="188">
        <v>77.177193963107882</v>
      </c>
      <c r="E10" s="68">
        <v>6403</v>
      </c>
      <c r="F10" s="188">
        <v>59.718336131318786</v>
      </c>
      <c r="G10" s="192">
        <v>115.63329689208182</v>
      </c>
      <c r="H10" s="74"/>
      <c r="I10" s="75" t="s">
        <v>273</v>
      </c>
      <c r="J10" s="68">
        <v>191</v>
      </c>
      <c r="K10" s="65"/>
      <c r="L10" s="188">
        <v>2.0926920127095427</v>
      </c>
      <c r="M10" s="68">
        <v>132</v>
      </c>
      <c r="N10" s="188">
        <v>1.4287260526030956</v>
      </c>
      <c r="O10" s="192">
        <v>44.696969696969703</v>
      </c>
      <c r="P10" s="60"/>
    </row>
    <row r="11" spans="1:16" ht="16.149999999999999" customHeight="1" x14ac:dyDescent="0.25">
      <c r="A11" s="81" t="s">
        <v>255</v>
      </c>
      <c r="B11" s="68">
        <v>2396</v>
      </c>
      <c r="C11" s="65"/>
      <c r="D11" s="188">
        <v>13.392956959195082</v>
      </c>
      <c r="E11" s="68">
        <v>1975</v>
      </c>
      <c r="F11" s="188">
        <v>18.420070882298077</v>
      </c>
      <c r="G11" s="192">
        <v>21.316455696202532</v>
      </c>
      <c r="H11" s="66"/>
      <c r="I11" s="75" t="s">
        <v>274</v>
      </c>
      <c r="J11" s="68">
        <v>518</v>
      </c>
      <c r="K11" s="65"/>
      <c r="L11" s="188">
        <v>5.6754683904897556</v>
      </c>
      <c r="M11" s="68">
        <v>206</v>
      </c>
      <c r="N11" s="188">
        <v>2.2296785366381644</v>
      </c>
      <c r="O11" s="192">
        <v>151.45631067961168</v>
      </c>
      <c r="P11" s="60"/>
    </row>
    <row r="12" spans="1:16" ht="16.149999999999999" customHeight="1" x14ac:dyDescent="0.25">
      <c r="A12" s="81" t="s">
        <v>256</v>
      </c>
      <c r="B12" s="68">
        <v>1687</v>
      </c>
      <c r="C12" s="65"/>
      <c r="D12" s="188">
        <v>9.4298490776970372</v>
      </c>
      <c r="E12" s="68">
        <v>2344</v>
      </c>
      <c r="F12" s="188">
        <v>0</v>
      </c>
      <c r="G12" s="192" t="e">
        <v>#VALUE!</v>
      </c>
      <c r="H12" s="74"/>
      <c r="I12" s="75" t="s">
        <v>275</v>
      </c>
      <c r="J12" s="68">
        <v>3210</v>
      </c>
      <c r="K12" s="65"/>
      <c r="L12" s="188">
        <v>5.6754683904897556</v>
      </c>
      <c r="M12" s="68">
        <v>0</v>
      </c>
      <c r="N12" s="188" t="e">
        <v>#REF!</v>
      </c>
      <c r="O12" s="192" t="e">
        <v>#REF!</v>
      </c>
      <c r="P12" s="60"/>
    </row>
    <row r="13" spans="1:16" ht="16.149999999999999" customHeight="1" x14ac:dyDescent="0.25">
      <c r="A13" s="77" t="s">
        <v>137</v>
      </c>
      <c r="B13" s="68" t="s">
        <v>137</v>
      </c>
      <c r="C13" s="71" t="s">
        <v>137</v>
      </c>
      <c r="D13" s="188" t="e">
        <v>#VALUE!</v>
      </c>
      <c r="E13" s="68"/>
      <c r="F13" s="188" t="s">
        <v>137</v>
      </c>
      <c r="G13" s="192" t="s">
        <v>137</v>
      </c>
      <c r="H13" s="74"/>
      <c r="I13" s="75" t="s">
        <v>256</v>
      </c>
      <c r="J13" s="68">
        <v>1687</v>
      </c>
      <c r="K13" s="65"/>
      <c r="M13" s="68">
        <v>2344</v>
      </c>
      <c r="N13" s="188" t="e">
        <v>#REF!</v>
      </c>
      <c r="O13" s="192" t="e">
        <v>#REF!</v>
      </c>
      <c r="P13" s="60"/>
    </row>
    <row r="14" spans="1:16" ht="16.149999999999999" customHeight="1" x14ac:dyDescent="0.25">
      <c r="A14" s="78" t="s">
        <v>4</v>
      </c>
      <c r="B14" s="70">
        <v>6973</v>
      </c>
      <c r="C14" s="79"/>
      <c r="D14" s="190">
        <v>26.091674462114124</v>
      </c>
      <c r="E14" s="70">
        <v>6138</v>
      </c>
      <c r="F14" s="190">
        <v>33.014199655765921</v>
      </c>
      <c r="G14" s="191">
        <v>13.603779732811994</v>
      </c>
      <c r="H14" s="66"/>
      <c r="I14" s="120" t="s">
        <v>137</v>
      </c>
      <c r="L14" s="190"/>
      <c r="M14" s="89"/>
      <c r="N14" s="190"/>
      <c r="O14" s="191"/>
      <c r="P14" s="60"/>
    </row>
    <row r="15" spans="1:16" ht="16.149999999999999" customHeight="1" x14ac:dyDescent="0.25">
      <c r="A15" s="81" t="s">
        <v>257</v>
      </c>
      <c r="B15" s="68">
        <v>2161</v>
      </c>
      <c r="C15" s="121"/>
      <c r="D15" s="188">
        <v>30.990965151297861</v>
      </c>
      <c r="E15" s="68">
        <v>1848</v>
      </c>
      <c r="F15" s="188">
        <v>30.107526881720432</v>
      </c>
      <c r="G15" s="192">
        <v>16.937229437229441</v>
      </c>
      <c r="H15" s="66"/>
      <c r="I15" s="80" t="s">
        <v>9</v>
      </c>
      <c r="J15" s="70">
        <v>0</v>
      </c>
      <c r="K15" s="71"/>
      <c r="L15" s="190">
        <v>0</v>
      </c>
      <c r="M15" s="70">
        <v>2125</v>
      </c>
      <c r="N15" s="190">
        <v>1.254345939755978</v>
      </c>
      <c r="O15" s="191">
        <v>0</v>
      </c>
      <c r="P15" s="60"/>
    </row>
    <row r="16" spans="1:16" ht="16.149999999999999" customHeight="1" x14ac:dyDescent="0.25">
      <c r="A16" s="77" t="s">
        <v>258</v>
      </c>
      <c r="B16" s="274">
        <v>-1031</v>
      </c>
      <c r="C16" s="275"/>
      <c r="D16" s="276">
        <v>-14.785601606195325</v>
      </c>
      <c r="E16" s="274">
        <v>-977</v>
      </c>
      <c r="F16" s="188">
        <v>-15.91723688497882</v>
      </c>
      <c r="G16" s="192">
        <v>5.527123848515858</v>
      </c>
      <c r="H16" s="74"/>
      <c r="I16" s="75" t="s">
        <v>276</v>
      </c>
      <c r="J16" s="68">
        <v>0</v>
      </c>
      <c r="K16" s="65"/>
      <c r="L16" s="188" t="e">
        <v>#DIV/0!</v>
      </c>
      <c r="M16" s="68">
        <v>2125</v>
      </c>
      <c r="N16" s="188">
        <v>0</v>
      </c>
      <c r="O16" s="192">
        <v>0</v>
      </c>
      <c r="P16" s="60"/>
    </row>
    <row r="17" spans="1:16" ht="16.149999999999999" customHeight="1" x14ac:dyDescent="0.25">
      <c r="A17" s="81" t="s">
        <v>259</v>
      </c>
      <c r="B17" s="68">
        <v>5843</v>
      </c>
      <c r="C17" s="121"/>
      <c r="D17" s="188">
        <v>83.794636454897471</v>
      </c>
      <c r="E17" s="68">
        <v>5267</v>
      </c>
      <c r="F17" s="188">
        <v>85.809710003258388</v>
      </c>
      <c r="G17" s="192">
        <v>10.936016707803308</v>
      </c>
      <c r="H17" s="66"/>
      <c r="L17" s="189" t="s">
        <v>137</v>
      </c>
      <c r="M17" s="89"/>
      <c r="N17" s="188">
        <v>0</v>
      </c>
      <c r="O17" s="192">
        <v>0</v>
      </c>
      <c r="P17" s="60"/>
    </row>
    <row r="18" spans="1:16" ht="16.149999999999999" customHeight="1" x14ac:dyDescent="0.25">
      <c r="A18" s="77"/>
      <c r="B18" s="68"/>
      <c r="C18" s="65"/>
      <c r="D18" s="188" t="s">
        <v>137</v>
      </c>
      <c r="E18" s="68"/>
      <c r="F18" s="188" t="s">
        <v>137</v>
      </c>
      <c r="G18" s="192" t="s">
        <v>137</v>
      </c>
      <c r="H18" s="66"/>
      <c r="I18" s="72" t="s">
        <v>6</v>
      </c>
      <c r="J18" s="70">
        <v>2056</v>
      </c>
      <c r="K18" s="71"/>
      <c r="L18" s="190">
        <v>2.9992197244545191</v>
      </c>
      <c r="M18" s="70">
        <v>4809</v>
      </c>
      <c r="N18" s="188">
        <v>0</v>
      </c>
      <c r="O18" s="192">
        <v>0</v>
      </c>
      <c r="P18" s="60"/>
    </row>
    <row r="19" spans="1:16" ht="16.149999999999999" customHeight="1" x14ac:dyDescent="0.25">
      <c r="A19" s="76" t="s">
        <v>260</v>
      </c>
      <c r="B19" s="84">
        <v>616</v>
      </c>
      <c r="C19" s="71"/>
      <c r="D19" s="189">
        <v>2.304957904583723</v>
      </c>
      <c r="E19" s="84">
        <v>591</v>
      </c>
      <c r="F19" s="189">
        <v>3.1787865748709123</v>
      </c>
      <c r="G19" s="193">
        <v>4.2301184433164218</v>
      </c>
      <c r="H19" s="66"/>
      <c r="I19" s="75" t="s">
        <v>277</v>
      </c>
      <c r="J19" s="68">
        <v>933</v>
      </c>
      <c r="K19" s="71"/>
      <c r="L19" s="188">
        <v>22.935103244837755</v>
      </c>
      <c r="M19" s="68">
        <v>1084</v>
      </c>
      <c r="N19" s="189" t="s">
        <v>137</v>
      </c>
      <c r="O19" s="193" t="s">
        <v>137</v>
      </c>
      <c r="P19" s="60"/>
    </row>
    <row r="20" spans="1:16" ht="16.149999999999999" customHeight="1" x14ac:dyDescent="0.25">
      <c r="A20" s="78" t="s">
        <v>261</v>
      </c>
      <c r="B20" s="84">
        <v>523</v>
      </c>
      <c r="C20" s="71"/>
      <c r="D20" s="189">
        <v>1.9569691300280638</v>
      </c>
      <c r="E20" s="84">
        <v>491</v>
      </c>
      <c r="F20" s="189">
        <v>2.64092082616179</v>
      </c>
      <c r="G20" s="193">
        <v>6.5173116089612959</v>
      </c>
      <c r="H20" s="66"/>
      <c r="I20" s="75" t="s">
        <v>278</v>
      </c>
      <c r="J20" s="274">
        <v>-580</v>
      </c>
      <c r="K20" s="277"/>
      <c r="L20" s="276">
        <v>-14.257620452310718</v>
      </c>
      <c r="M20" s="274">
        <v>-672</v>
      </c>
      <c r="N20" s="190">
        <v>2.8386586467230583</v>
      </c>
      <c r="O20" s="191">
        <v>-15.408608858390515</v>
      </c>
      <c r="P20" s="60"/>
    </row>
    <row r="21" spans="1:16" ht="16.149999999999999" customHeight="1" x14ac:dyDescent="0.25">
      <c r="A21" s="76" t="s">
        <v>262</v>
      </c>
      <c r="B21" s="84">
        <v>409</v>
      </c>
      <c r="C21" s="71"/>
      <c r="D21" s="189">
        <v>1.5304022450888681</v>
      </c>
      <c r="E21" s="84">
        <v>453</v>
      </c>
      <c r="F21" s="189">
        <v>2.4365318416523238</v>
      </c>
      <c r="G21" s="193">
        <v>-9.7130242825607116</v>
      </c>
      <c r="H21" s="66"/>
      <c r="I21" s="75" t="s">
        <v>279</v>
      </c>
      <c r="J21" s="68">
        <v>858</v>
      </c>
      <c r="K21" s="65"/>
      <c r="L21" s="188">
        <v>100</v>
      </c>
      <c r="M21" s="68">
        <v>3227</v>
      </c>
      <c r="N21" s="188">
        <v>22.541068829278434</v>
      </c>
      <c r="O21" s="192">
        <v>-22.047970479704794</v>
      </c>
      <c r="P21" s="60"/>
    </row>
    <row r="22" spans="1:16" ht="16.149999999999999" customHeight="1" x14ac:dyDescent="0.25">
      <c r="A22" s="78" t="s">
        <v>263</v>
      </c>
      <c r="B22" s="84">
        <v>314</v>
      </c>
      <c r="C22" s="71"/>
      <c r="D22" s="189">
        <v>1.1749298409728719</v>
      </c>
      <c r="E22" s="84">
        <v>197</v>
      </c>
      <c r="F22" s="189">
        <v>1.0595955249569708</v>
      </c>
      <c r="G22" s="193">
        <v>59.390862944162429</v>
      </c>
      <c r="H22" s="66"/>
      <c r="I22" s="75" t="s">
        <v>280</v>
      </c>
      <c r="J22" s="68">
        <v>845</v>
      </c>
      <c r="K22" s="65"/>
      <c r="L22" s="188">
        <v>20.771878072763027</v>
      </c>
      <c r="M22" s="68">
        <v>1170</v>
      </c>
      <c r="N22" s="188">
        <v>67.103347889374092</v>
      </c>
      <c r="O22" s="192">
        <v>-100</v>
      </c>
      <c r="P22" s="60"/>
    </row>
    <row r="23" spans="1:16" ht="16.149999999999999" customHeight="1" x14ac:dyDescent="0.25">
      <c r="A23" s="73"/>
      <c r="B23" s="68"/>
      <c r="C23" s="65"/>
      <c r="D23" s="188" t="s">
        <v>137</v>
      </c>
      <c r="E23" s="68" t="s">
        <v>137</v>
      </c>
      <c r="F23" s="188" t="s">
        <v>137</v>
      </c>
      <c r="G23" s="192" t="s">
        <v>137</v>
      </c>
      <c r="H23" s="66"/>
      <c r="I23" s="75" t="s">
        <v>137</v>
      </c>
      <c r="J23" s="68" t="s">
        <v>137</v>
      </c>
      <c r="K23" s="65" t="s">
        <v>137</v>
      </c>
      <c r="L23" s="188" t="e">
        <v>#VALUE!</v>
      </c>
      <c r="M23" s="68" t="s">
        <v>137</v>
      </c>
      <c r="N23" s="188">
        <v>24.32938240798503</v>
      </c>
      <c r="O23" s="192">
        <v>13676.581196581195</v>
      </c>
      <c r="P23" s="60"/>
    </row>
    <row r="24" spans="1:16" ht="16.149999999999999" customHeight="1" x14ac:dyDescent="0.25">
      <c r="A24" s="86" t="s">
        <v>5</v>
      </c>
      <c r="B24" s="70">
        <v>426</v>
      </c>
      <c r="C24" s="65"/>
      <c r="D24" s="203">
        <v>0.24262582655101123</v>
      </c>
      <c r="E24" s="70">
        <v>1620</v>
      </c>
      <c r="F24" s="203">
        <v>0.95625431642573389</v>
      </c>
      <c r="G24" s="202">
        <v>-73.703703703703709</v>
      </c>
      <c r="H24" s="66"/>
      <c r="I24" s="75"/>
      <c r="J24" s="148"/>
      <c r="K24" s="65"/>
      <c r="L24" s="188" t="s">
        <v>137</v>
      </c>
      <c r="M24" s="68" t="s">
        <v>137</v>
      </c>
      <c r="N24" s="188" t="e">
        <v>#VALUE!</v>
      </c>
      <c r="O24" s="192" t="e">
        <v>#VALUE!</v>
      </c>
      <c r="P24" s="60"/>
    </row>
    <row r="25" spans="1:16" ht="16.149999999999999" customHeight="1" x14ac:dyDescent="0.25">
      <c r="A25" s="88" t="s">
        <v>264</v>
      </c>
      <c r="B25" s="68">
        <v>412</v>
      </c>
      <c r="C25" s="65"/>
      <c r="D25" s="188">
        <v>96.713615023474176</v>
      </c>
      <c r="E25" s="68">
        <v>1603</v>
      </c>
      <c r="F25" s="188">
        <v>98.950617283950621</v>
      </c>
      <c r="G25" s="192">
        <v>-74.298190892077358</v>
      </c>
      <c r="H25" s="66"/>
      <c r="I25" s="72" t="s">
        <v>175</v>
      </c>
      <c r="J25" s="172">
        <v>161186</v>
      </c>
      <c r="K25" s="65"/>
      <c r="L25" s="190">
        <v>91.802550418899756</v>
      </c>
      <c r="M25" s="172">
        <v>153238</v>
      </c>
      <c r="N25" s="188" t="e">
        <v>#VALUE!</v>
      </c>
      <c r="O25" s="192" t="e">
        <v>#VALUE!</v>
      </c>
      <c r="P25" s="60"/>
    </row>
    <row r="26" spans="1:16" ht="16.149999999999999" customHeight="1" x14ac:dyDescent="0.25">
      <c r="A26" s="88" t="s">
        <v>257</v>
      </c>
      <c r="B26" s="68">
        <v>9</v>
      </c>
      <c r="C26" s="65"/>
      <c r="D26" s="188">
        <v>2.112676056338028</v>
      </c>
      <c r="E26" s="68">
        <v>32</v>
      </c>
      <c r="F26" s="188">
        <v>1.9753086419753085</v>
      </c>
      <c r="G26" s="192">
        <v>0</v>
      </c>
      <c r="H26" s="66"/>
      <c r="I26" s="85"/>
      <c r="J26" s="148"/>
      <c r="K26" s="65"/>
      <c r="L26" s="188" t="s">
        <v>137</v>
      </c>
      <c r="M26" s="148"/>
      <c r="N26" s="188" t="s">
        <v>137</v>
      </c>
      <c r="O26" s="192" t="s">
        <v>137</v>
      </c>
      <c r="P26" s="60"/>
    </row>
    <row r="27" spans="1:16" ht="16.149999999999999" customHeight="1" x14ac:dyDescent="0.25">
      <c r="A27" s="88" t="s">
        <v>258</v>
      </c>
      <c r="B27" s="274">
        <v>-9</v>
      </c>
      <c r="C27" s="277"/>
      <c r="D27" s="276">
        <v>-2.112676056338028</v>
      </c>
      <c r="E27" s="274">
        <v>-23</v>
      </c>
      <c r="F27" s="188">
        <v>-1.4197530864197532</v>
      </c>
      <c r="G27" s="192">
        <v>0</v>
      </c>
      <c r="H27" s="66"/>
      <c r="I27" s="87" t="s">
        <v>10</v>
      </c>
      <c r="J27" s="84">
        <v>142680</v>
      </c>
      <c r="K27" s="65"/>
      <c r="L27" s="189">
        <v>770.99319139738463</v>
      </c>
      <c r="M27" s="84">
        <v>144716</v>
      </c>
      <c r="N27" s="190">
        <v>0</v>
      </c>
      <c r="O27" s="191" t="e">
        <v>#DIV/0!</v>
      </c>
      <c r="P27" s="60"/>
    </row>
    <row r="28" spans="1:16" ht="16.149999999999999" customHeight="1" x14ac:dyDescent="0.25">
      <c r="A28" s="88" t="s">
        <v>259</v>
      </c>
      <c r="B28" s="68">
        <v>0</v>
      </c>
      <c r="C28" s="65"/>
      <c r="E28" s="68">
        <v>3</v>
      </c>
      <c r="F28" s="188" t="e">
        <v>#REF!</v>
      </c>
      <c r="G28" s="192">
        <v>0</v>
      </c>
      <c r="H28" s="66"/>
      <c r="I28" s="85"/>
      <c r="J28" s="148"/>
      <c r="K28" s="65"/>
      <c r="L28" s="189" t="s">
        <v>137</v>
      </c>
      <c r="M28" s="148"/>
      <c r="N28" s="188" t="s">
        <v>137</v>
      </c>
      <c r="O28" s="192" t="s">
        <v>137</v>
      </c>
      <c r="P28" s="60"/>
    </row>
    <row r="29" spans="1:16" ht="16.149999999999999" customHeight="1" x14ac:dyDescent="0.25">
      <c r="A29" s="88" t="s">
        <v>265</v>
      </c>
      <c r="B29" s="68">
        <v>14</v>
      </c>
      <c r="C29" s="71"/>
      <c r="D29" s="188">
        <v>3.286384976525822</v>
      </c>
      <c r="E29" s="68">
        <v>5</v>
      </c>
      <c r="F29" s="188">
        <v>0.30864197530864196</v>
      </c>
      <c r="G29" s="192">
        <v>0</v>
      </c>
      <c r="H29" s="74"/>
      <c r="I29" s="87" t="s">
        <v>157</v>
      </c>
      <c r="J29" s="70">
        <v>18506</v>
      </c>
      <c r="K29" s="65"/>
      <c r="L29" s="190">
        <v>100</v>
      </c>
      <c r="M29" s="70">
        <v>8522</v>
      </c>
      <c r="N29" s="190" t="e">
        <v>#DIV/0!</v>
      </c>
      <c r="O29" s="191" t="e">
        <v>#DIV/0!</v>
      </c>
      <c r="P29" s="60"/>
    </row>
    <row r="30" spans="1:16" ht="16.149999999999999" customHeight="1" x14ac:dyDescent="0.25">
      <c r="A30" s="78"/>
      <c r="B30" s="84"/>
      <c r="C30" s="71"/>
      <c r="D30" s="189" t="s">
        <v>137</v>
      </c>
      <c r="E30" s="84"/>
      <c r="F30" s="189" t="s">
        <v>137</v>
      </c>
      <c r="G30" s="193" t="s">
        <v>137</v>
      </c>
      <c r="H30" s="74"/>
      <c r="I30" s="83" t="s">
        <v>158</v>
      </c>
      <c r="J30" s="121">
        <v>8522</v>
      </c>
      <c r="K30" s="278"/>
      <c r="L30" s="279" t="e">
        <v>#REF!</v>
      </c>
      <c r="M30" s="121">
        <v>-847</v>
      </c>
      <c r="N30" s="189" t="s">
        <v>137</v>
      </c>
      <c r="O30" s="193" t="s">
        <v>137</v>
      </c>
      <c r="P30" s="60"/>
    </row>
    <row r="31" spans="1:16" ht="16.149999999999999" customHeight="1" x14ac:dyDescent="0.25">
      <c r="A31" s="69" t="s">
        <v>6</v>
      </c>
      <c r="B31" s="70">
        <v>148428</v>
      </c>
      <c r="C31" s="71"/>
      <c r="D31" s="203">
        <v>84.536305594632609</v>
      </c>
      <c r="E31" s="70">
        <v>149199</v>
      </c>
      <c r="F31" s="203">
        <v>88.069251701483381</v>
      </c>
      <c r="G31" s="202">
        <v>-0.51675949570707536</v>
      </c>
      <c r="H31" s="66"/>
      <c r="I31" s="115" t="s">
        <v>159</v>
      </c>
      <c r="J31" s="121">
        <v>9984</v>
      </c>
      <c r="K31" s="121"/>
      <c r="L31" s="280" t="e">
        <v>#REF!</v>
      </c>
      <c r="M31" s="121">
        <v>9369</v>
      </c>
      <c r="N31" s="190" t="e">
        <v>#REF!</v>
      </c>
      <c r="O31" s="191" t="e">
        <v>#REF!</v>
      </c>
      <c r="P31" s="60"/>
    </row>
    <row r="32" spans="1:16" ht="16.149999999999999" customHeight="1" x14ac:dyDescent="0.25">
      <c r="A32" s="69"/>
      <c r="B32" s="84"/>
      <c r="C32" s="71"/>
      <c r="D32" s="189" t="s">
        <v>137</v>
      </c>
      <c r="E32" s="84"/>
      <c r="F32" s="189" t="s">
        <v>137</v>
      </c>
      <c r="G32" s="193" t="s">
        <v>137</v>
      </c>
      <c r="H32" s="66"/>
      <c r="I32" s="58"/>
      <c r="J32" s="68"/>
      <c r="K32" s="65"/>
      <c r="L32" s="188" t="s">
        <v>137</v>
      </c>
      <c r="M32" s="68"/>
      <c r="N32" s="188" t="e">
        <v>#REF!</v>
      </c>
      <c r="O32" s="192">
        <v>-100</v>
      </c>
      <c r="P32" s="60"/>
    </row>
    <row r="33" spans="1:16" ht="16.149999999999999" customHeight="1" x14ac:dyDescent="0.25">
      <c r="A33" s="78" t="s">
        <v>7</v>
      </c>
      <c r="B33" s="70">
        <v>112</v>
      </c>
      <c r="C33" s="65"/>
      <c r="D33" s="203">
        <v>7.5457460856442171E-2</v>
      </c>
      <c r="E33" s="70">
        <v>94</v>
      </c>
      <c r="F33" s="203">
        <v>6.3003103237957367E-2</v>
      </c>
      <c r="G33" s="202">
        <v>19.14893617021276</v>
      </c>
      <c r="H33" s="74"/>
      <c r="I33" s="58"/>
      <c r="J33" s="68"/>
      <c r="K33" s="65"/>
      <c r="L33" s="188" t="s">
        <v>137</v>
      </c>
      <c r="M33" s="68"/>
      <c r="N33" s="188" t="e">
        <v>#REF!</v>
      </c>
      <c r="O33" s="192">
        <v>0</v>
      </c>
      <c r="P33" s="60"/>
    </row>
    <row r="34" spans="1:16" ht="16.149999999999999" customHeight="1" x14ac:dyDescent="0.25">
      <c r="A34" s="81" t="s">
        <v>259</v>
      </c>
      <c r="B34" s="68">
        <v>0</v>
      </c>
      <c r="C34" s="65"/>
      <c r="D34" s="188">
        <v>0</v>
      </c>
      <c r="E34" s="68">
        <v>0</v>
      </c>
      <c r="F34" s="188">
        <v>0</v>
      </c>
      <c r="G34" s="192" t="e">
        <v>#DIV/0!</v>
      </c>
      <c r="H34" s="74"/>
      <c r="I34" s="58"/>
      <c r="J34" s="68"/>
      <c r="K34" s="65"/>
      <c r="L34" s="188" t="s">
        <v>137</v>
      </c>
      <c r="M34" s="68"/>
      <c r="O34" s="192" t="s">
        <v>137</v>
      </c>
      <c r="P34" s="60"/>
    </row>
    <row r="35" spans="1:16" ht="16.149999999999999" customHeight="1" x14ac:dyDescent="0.25">
      <c r="A35" s="77" t="s">
        <v>270</v>
      </c>
      <c r="B35" s="68">
        <v>11</v>
      </c>
      <c r="C35" s="65"/>
      <c r="D35" s="188">
        <v>9.8214285714285712</v>
      </c>
      <c r="E35" s="68">
        <v>11</v>
      </c>
      <c r="F35" s="188">
        <v>11.702127659574469</v>
      </c>
      <c r="G35" s="192">
        <v>0</v>
      </c>
      <c r="H35" s="74"/>
      <c r="I35" s="58"/>
      <c r="J35" s="68"/>
      <c r="K35" s="65"/>
      <c r="L35" s="188" t="s">
        <v>137</v>
      </c>
      <c r="M35" s="68"/>
      <c r="O35" s="192" t="s">
        <v>137</v>
      </c>
      <c r="P35" s="60"/>
    </row>
    <row r="36" spans="1:16" ht="16.149999999999999" customHeight="1" x14ac:dyDescent="0.25">
      <c r="A36" s="77" t="s">
        <v>266</v>
      </c>
      <c r="B36" s="68">
        <v>101</v>
      </c>
      <c r="C36" s="65"/>
      <c r="D36" s="188">
        <v>90.178571428571431</v>
      </c>
      <c r="E36" s="68">
        <v>83</v>
      </c>
      <c r="H36" s="74"/>
      <c r="I36" s="58"/>
      <c r="J36" s="68"/>
      <c r="K36" s="65"/>
      <c r="M36" s="54"/>
      <c r="P36" s="60"/>
    </row>
    <row r="37" spans="1:16" ht="16.149999999999999" customHeight="1" x14ac:dyDescent="0.25">
      <c r="A37" s="77" t="s">
        <v>137</v>
      </c>
      <c r="B37" s="68"/>
      <c r="C37" s="65"/>
      <c r="D37" s="188" t="s">
        <v>137</v>
      </c>
      <c r="E37" s="68"/>
      <c r="F37" s="188" t="s">
        <v>137</v>
      </c>
      <c r="G37" s="192" t="s">
        <v>137</v>
      </c>
      <c r="H37" s="74"/>
      <c r="I37" s="58"/>
      <c r="J37" s="68"/>
      <c r="K37" s="65"/>
      <c r="L37" s="188" t="s">
        <v>137</v>
      </c>
      <c r="M37" s="68"/>
      <c r="O37" s="192" t="s">
        <v>137</v>
      </c>
      <c r="P37" s="60"/>
    </row>
    <row r="38" spans="1:16" ht="16.149999999999999" customHeight="1" x14ac:dyDescent="0.25">
      <c r="A38" s="76" t="s">
        <v>267</v>
      </c>
      <c r="B38" s="84">
        <v>146194</v>
      </c>
      <c r="C38" s="65"/>
      <c r="D38" s="189">
        <v>98.494893146845612</v>
      </c>
      <c r="E38" s="84">
        <v>147220</v>
      </c>
      <c r="F38" s="189">
        <v>0</v>
      </c>
      <c r="G38" s="193" t="e">
        <v>#DIV/0!</v>
      </c>
      <c r="H38" s="74"/>
      <c r="I38" s="54"/>
      <c r="J38" s="54"/>
      <c r="K38" s="54"/>
      <c r="L38" s="189" t="s">
        <v>137</v>
      </c>
      <c r="M38" s="68"/>
      <c r="N38" s="200"/>
      <c r="O38" s="193" t="s">
        <v>137</v>
      </c>
      <c r="P38" s="60"/>
    </row>
    <row r="39" spans="1:16" ht="16.149999999999999" customHeight="1" x14ac:dyDescent="0.25">
      <c r="A39" s="76" t="s">
        <v>268</v>
      </c>
      <c r="B39" s="84">
        <v>254</v>
      </c>
      <c r="C39" s="65"/>
      <c r="D39" s="189">
        <v>0.17112674158514565</v>
      </c>
      <c r="E39" s="84">
        <v>241</v>
      </c>
      <c r="F39" s="189">
        <v>98.673583603107261</v>
      </c>
      <c r="G39" s="193">
        <v>-0.69691617986686882</v>
      </c>
      <c r="H39" s="74"/>
      <c r="I39" s="58"/>
      <c r="J39" s="68"/>
      <c r="K39" s="65"/>
      <c r="L39" s="189" t="s">
        <v>137</v>
      </c>
      <c r="M39" s="68"/>
      <c r="O39" s="193" t="s">
        <v>137</v>
      </c>
      <c r="P39" s="60"/>
    </row>
    <row r="40" spans="1:16" ht="16.149999999999999" customHeight="1" x14ac:dyDescent="0.25">
      <c r="A40" s="76" t="s">
        <v>269</v>
      </c>
      <c r="B40" s="84">
        <v>1868</v>
      </c>
      <c r="C40" s="65"/>
      <c r="D40" s="189">
        <v>1.2585226507128036</v>
      </c>
      <c r="E40" s="84">
        <v>1644</v>
      </c>
      <c r="F40" s="189">
        <v>1.1018840608851266</v>
      </c>
      <c r="G40" s="193">
        <v>13.625304136253046</v>
      </c>
      <c r="H40" s="66"/>
      <c r="I40" s="58"/>
      <c r="J40" s="68"/>
      <c r="K40" s="65"/>
      <c r="L40" s="189" t="s">
        <v>137</v>
      </c>
      <c r="M40" s="68"/>
      <c r="O40" s="193" t="s">
        <v>137</v>
      </c>
      <c r="P40" s="60"/>
    </row>
    <row r="41" spans="1:16" ht="16.149999999999999" customHeight="1" x14ac:dyDescent="0.25">
      <c r="A41" s="55"/>
      <c r="B41" s="84"/>
      <c r="C41" s="65"/>
      <c r="D41" s="189"/>
      <c r="E41" s="68" t="s">
        <v>137</v>
      </c>
      <c r="F41" s="189" t="e">
        <v>#VALUE!</v>
      </c>
      <c r="G41" s="193">
        <v>0</v>
      </c>
      <c r="H41" s="66"/>
      <c r="I41" s="58"/>
      <c r="J41" s="68"/>
      <c r="K41" s="65"/>
      <c r="L41" s="189"/>
      <c r="M41" s="68"/>
      <c r="O41" s="193" t="s">
        <v>137</v>
      </c>
      <c r="P41" s="60"/>
    </row>
    <row r="42" spans="1:16" ht="16.149999999999999" customHeight="1" x14ac:dyDescent="0.25">
      <c r="A42" s="55"/>
      <c r="B42" s="84"/>
      <c r="C42" s="65"/>
      <c r="D42" s="189"/>
      <c r="E42" s="68"/>
      <c r="F42" s="188" t="s">
        <v>137</v>
      </c>
      <c r="G42" s="192" t="s">
        <v>137</v>
      </c>
      <c r="H42" s="66"/>
      <c r="I42" s="58"/>
      <c r="J42" s="68"/>
      <c r="K42" s="65"/>
      <c r="L42" s="188" t="s">
        <v>137</v>
      </c>
      <c r="M42" s="68"/>
      <c r="O42" s="192" t="s">
        <v>137</v>
      </c>
      <c r="P42" s="60"/>
    </row>
    <row r="43" spans="1:16" ht="17.850000000000001" customHeight="1" thickBot="1" x14ac:dyDescent="0.3">
      <c r="A43" s="92" t="s">
        <v>11</v>
      </c>
      <c r="B43" s="93">
        <v>175579</v>
      </c>
      <c r="C43" s="74"/>
      <c r="D43" s="194">
        <v>100</v>
      </c>
      <c r="E43" s="93">
        <v>169411</v>
      </c>
      <c r="F43" s="194">
        <v>100</v>
      </c>
      <c r="G43" s="195">
        <v>3.6408497677246521</v>
      </c>
      <c r="H43" s="74"/>
      <c r="I43" s="94" t="s">
        <v>12</v>
      </c>
      <c r="J43" s="93">
        <v>175579</v>
      </c>
      <c r="K43" s="71"/>
      <c r="L43" s="194">
        <v>100</v>
      </c>
      <c r="M43" s="93">
        <v>169411</v>
      </c>
      <c r="N43" s="194">
        <v>100</v>
      </c>
      <c r="O43" s="195">
        <v>3.6408497677246521</v>
      </c>
      <c r="P43" s="60"/>
    </row>
    <row r="44" spans="1:16" ht="16.149999999999999" customHeight="1" thickTop="1" x14ac:dyDescent="0.25">
      <c r="A44" s="95"/>
      <c r="B44" s="96"/>
      <c r="C44" s="96"/>
      <c r="D44" s="189"/>
      <c r="E44" s="97"/>
      <c r="F44" s="189"/>
      <c r="G44" s="193"/>
      <c r="P44" s="60"/>
    </row>
    <row r="45" spans="1:16" ht="16.149999999999999" customHeight="1" x14ac:dyDescent="0.25">
      <c r="A45" s="99"/>
      <c r="B45" s="173" t="s">
        <v>137</v>
      </c>
      <c r="C45" s="100"/>
      <c r="D45" s="204"/>
      <c r="E45" s="101"/>
      <c r="F45" s="204"/>
      <c r="G45" s="206"/>
      <c r="H45" s="102"/>
      <c r="I45" s="103"/>
      <c r="J45" s="174" t="s">
        <v>137</v>
      </c>
      <c r="P45" s="60"/>
    </row>
    <row r="46" spans="1:16" ht="16.149999999999999" customHeight="1" x14ac:dyDescent="0.25">
      <c r="A46" s="95"/>
      <c r="B46" s="96"/>
      <c r="C46" s="96"/>
      <c r="D46" s="189"/>
      <c r="E46" s="97"/>
      <c r="F46" s="189"/>
      <c r="G46" s="193"/>
      <c r="I46" s="103"/>
      <c r="P46" s="60"/>
    </row>
    <row r="47" spans="1:16" ht="16.149999999999999" customHeight="1" x14ac:dyDescent="0.25">
      <c r="A47" s="95"/>
      <c r="B47" s="96"/>
      <c r="C47" s="96"/>
      <c r="D47" s="189"/>
      <c r="E47" s="97"/>
      <c r="F47" s="189"/>
      <c r="G47" s="193"/>
      <c r="I47" s="103"/>
      <c r="P47" s="60"/>
    </row>
    <row r="48" spans="1:16" ht="16.149999999999999" customHeight="1" x14ac:dyDescent="0.25">
      <c r="A48" s="104"/>
      <c r="I48" s="103"/>
      <c r="J48" s="105"/>
      <c r="K48" s="106"/>
      <c r="L48" s="208"/>
      <c r="P48" s="60"/>
    </row>
    <row r="49" spans="1:16" ht="16.149999999999999" customHeight="1" thickBot="1" x14ac:dyDescent="0.3">
      <c r="A49" s="107"/>
      <c r="B49" s="108"/>
      <c r="C49" s="108"/>
      <c r="D49" s="205"/>
      <c r="E49" s="108"/>
      <c r="F49" s="205"/>
      <c r="G49" s="207"/>
      <c r="H49" s="108"/>
      <c r="I49" s="108"/>
      <c r="J49" s="109"/>
      <c r="K49" s="110"/>
      <c r="L49" s="201"/>
      <c r="M49" s="110"/>
      <c r="N49" s="201"/>
      <c r="O49" s="199"/>
      <c r="P49" s="111"/>
    </row>
  </sheetData>
  <mergeCells count="3">
    <mergeCell ref="A1:P1"/>
    <mergeCell ref="A2:P2"/>
    <mergeCell ref="A3:P3"/>
  </mergeCells>
  <printOptions horizontalCentered="1" verticalCentered="1"/>
  <pageMargins left="0.39370078740157483" right="0.39370078740157483" top="0.39370078740157483" bottom="0.39370078740157483" header="0.15748031496062992" footer="0.31496062992125984"/>
  <pageSetup paperSize="9" scale="67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autoPageBreaks="0" fitToPage="1"/>
  </sheetPr>
  <dimension ref="A1:T46"/>
  <sheetViews>
    <sheetView topLeftCell="D38" workbookViewId="0">
      <selection activeCell="D47" sqref="A47:XFD187"/>
    </sheetView>
  </sheetViews>
  <sheetFormatPr defaultColWidth="9.140625" defaultRowHeight="12.75" x14ac:dyDescent="0.2"/>
  <cols>
    <col min="1" max="3" width="5.5703125" style="178" hidden="1" customWidth="1"/>
    <col min="4" max="4" width="75.7109375" style="146" customWidth="1"/>
    <col min="5" max="5" width="20.7109375" style="225" customWidth="1"/>
    <col min="6" max="6" width="5.85546875" style="225" hidden="1" customWidth="1"/>
    <col min="7" max="7" width="5.85546875" style="222" hidden="1" customWidth="1"/>
    <col min="8" max="8" width="2.7109375" style="225" customWidth="1"/>
    <col min="9" max="9" width="20.7109375" style="225" customWidth="1"/>
    <col min="10" max="10" width="5.7109375" style="215" hidden="1" customWidth="1"/>
    <col min="11" max="11" width="4.7109375" style="128" customWidth="1"/>
    <col min="12" max="12" width="20.5703125" style="30" customWidth="1"/>
    <col min="13" max="13" width="1" style="215" customWidth="1"/>
    <col min="14" max="14" width="1.28515625" style="215" hidden="1" customWidth="1"/>
    <col min="15" max="15" width="2.5703125" style="30" customWidth="1"/>
    <col min="16" max="16" width="20.7109375" style="30" customWidth="1"/>
    <col min="17" max="17" width="5.5703125" style="188" hidden="1" customWidth="1"/>
    <col min="18" max="18" width="6.5703125" style="188" hidden="1" customWidth="1"/>
    <col min="19" max="19" width="5.5703125" style="188" hidden="1" customWidth="1"/>
    <col min="20" max="20" width="1.7109375" style="128" customWidth="1"/>
    <col min="21" max="16384" width="9.140625" style="128"/>
  </cols>
  <sheetData>
    <row r="1" spans="1:20" s="122" customFormat="1" ht="21" customHeight="1" x14ac:dyDescent="0.25">
      <c r="A1" s="175"/>
      <c r="B1" s="175"/>
      <c r="C1" s="175"/>
      <c r="D1" s="336" t="s">
        <v>0</v>
      </c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8"/>
    </row>
    <row r="2" spans="1:20" s="122" customFormat="1" ht="21" customHeight="1" x14ac:dyDescent="0.25">
      <c r="A2" s="175"/>
      <c r="B2" s="175"/>
      <c r="C2" s="175"/>
      <c r="D2" s="347" t="s">
        <v>186</v>
      </c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9"/>
    </row>
    <row r="3" spans="1:20" s="123" customFormat="1" ht="18.75" x14ac:dyDescent="0.2">
      <c r="A3" s="176"/>
      <c r="B3" s="176"/>
      <c r="C3" s="176"/>
      <c r="D3" s="339" t="s">
        <v>13</v>
      </c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1"/>
    </row>
    <row r="4" spans="1:20" s="124" customFormat="1" ht="18" x14ac:dyDescent="0.2">
      <c r="A4" s="177"/>
      <c r="B4" s="177"/>
      <c r="C4" s="177"/>
      <c r="D4" s="342" t="s">
        <v>253</v>
      </c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4"/>
    </row>
    <row r="5" spans="1:20" ht="19.899999999999999" customHeight="1" x14ac:dyDescent="0.25">
      <c r="D5" s="125"/>
      <c r="E5" s="345">
        <v>2017</v>
      </c>
      <c r="F5" s="346"/>
      <c r="G5" s="346"/>
      <c r="H5" s="346"/>
      <c r="I5" s="346"/>
      <c r="J5" s="236"/>
      <c r="K5" s="237"/>
      <c r="L5" s="345">
        <v>2016</v>
      </c>
      <c r="M5" s="346"/>
      <c r="N5" s="346"/>
      <c r="O5" s="346"/>
      <c r="P5" s="346"/>
      <c r="Q5" s="216"/>
      <c r="R5" s="216"/>
      <c r="S5" s="216"/>
      <c r="T5" s="127" t="e">
        <v>#REF!</v>
      </c>
    </row>
    <row r="6" spans="1:20" s="132" customFormat="1" ht="16.149999999999999" customHeight="1" x14ac:dyDescent="0.2">
      <c r="A6" s="177"/>
      <c r="B6" s="177"/>
      <c r="C6" s="177"/>
      <c r="D6" s="129"/>
      <c r="E6" s="117" t="s">
        <v>14</v>
      </c>
      <c r="F6" s="130"/>
      <c r="G6" s="209" t="s">
        <v>141</v>
      </c>
      <c r="H6" s="130"/>
      <c r="I6" s="117" t="s">
        <v>15</v>
      </c>
      <c r="J6" s="209" t="s">
        <v>141</v>
      </c>
      <c r="K6" s="130"/>
      <c r="L6" s="117" t="s">
        <v>14</v>
      </c>
      <c r="M6" s="130"/>
      <c r="N6" s="209" t="s">
        <v>141</v>
      </c>
      <c r="O6" s="130"/>
      <c r="P6" s="117" t="s">
        <v>15</v>
      </c>
      <c r="Q6" s="209" t="s">
        <v>141</v>
      </c>
      <c r="R6" s="209" t="s">
        <v>142</v>
      </c>
      <c r="S6" s="209" t="s">
        <v>143</v>
      </c>
      <c r="T6" s="131" t="e">
        <v>#REF!</v>
      </c>
    </row>
    <row r="7" spans="1:20" ht="22.9" customHeight="1" x14ac:dyDescent="0.25">
      <c r="D7" s="133" t="s">
        <v>16</v>
      </c>
      <c r="E7" s="118">
        <v>65210</v>
      </c>
      <c r="F7" s="119"/>
      <c r="G7" s="210">
        <v>100</v>
      </c>
      <c r="H7" s="119"/>
      <c r="I7" s="118">
        <v>60432</v>
      </c>
      <c r="J7" s="210">
        <v>100</v>
      </c>
      <c r="K7" s="134"/>
      <c r="L7" s="118">
        <v>65006</v>
      </c>
      <c r="M7" s="119"/>
      <c r="N7" s="210">
        <v>100</v>
      </c>
      <c r="O7" s="119"/>
      <c r="P7" s="118">
        <v>59263</v>
      </c>
      <c r="Q7" s="210">
        <v>100</v>
      </c>
      <c r="R7" s="211">
        <v>0.31381718610590248</v>
      </c>
      <c r="S7" s="211">
        <v>1.9725629819617563</v>
      </c>
      <c r="T7" s="127"/>
    </row>
    <row r="8" spans="1:20" ht="16.899999999999999" customHeight="1" x14ac:dyDescent="0.25">
      <c r="A8" s="178">
        <v>24673</v>
      </c>
      <c r="D8" s="135" t="s">
        <v>17</v>
      </c>
      <c r="E8" s="119">
        <v>50237</v>
      </c>
      <c r="F8" s="119">
        <v>1</v>
      </c>
      <c r="G8" s="187">
        <v>77.038797730409442</v>
      </c>
      <c r="H8" s="184"/>
      <c r="I8" s="119">
        <v>49959</v>
      </c>
      <c r="J8" s="187">
        <v>82.669777601270852</v>
      </c>
      <c r="K8" s="134"/>
      <c r="L8" s="119">
        <v>48385</v>
      </c>
      <c r="M8" s="119">
        <v>1</v>
      </c>
      <c r="N8" s="187">
        <v>74.431590930067998</v>
      </c>
      <c r="O8" s="184"/>
      <c r="P8" s="119">
        <v>48885</v>
      </c>
      <c r="Q8" s="187">
        <v>82.488230430454081</v>
      </c>
      <c r="R8" s="187">
        <v>3.8276325307430081</v>
      </c>
      <c r="S8" s="187">
        <v>2.1969929426204349</v>
      </c>
      <c r="T8" s="127"/>
    </row>
    <row r="9" spans="1:20" ht="16.899999999999999" customHeight="1" x14ac:dyDescent="0.25">
      <c r="A9" s="178">
        <v>24727</v>
      </c>
      <c r="D9" s="136" t="s">
        <v>187</v>
      </c>
      <c r="E9" s="119">
        <v>2426</v>
      </c>
      <c r="F9" s="119">
        <v>2</v>
      </c>
      <c r="G9" s="187">
        <v>3.7202882993405919</v>
      </c>
      <c r="H9" s="184"/>
      <c r="I9" s="119">
        <v>2426</v>
      </c>
      <c r="J9" s="187">
        <v>4.0144294413555732</v>
      </c>
      <c r="K9" s="134"/>
      <c r="L9" s="119">
        <v>2000</v>
      </c>
      <c r="M9" s="119">
        <v>2</v>
      </c>
      <c r="N9" s="187">
        <v>3.0766390794695875</v>
      </c>
      <c r="O9" s="184"/>
      <c r="P9" s="119">
        <v>2000</v>
      </c>
      <c r="Q9" s="187">
        <v>3.374786966572735</v>
      </c>
      <c r="R9" s="187">
        <v>21.300000000000008</v>
      </c>
      <c r="S9" s="187">
        <v>21.300000000000008</v>
      </c>
      <c r="T9" s="127"/>
    </row>
    <row r="10" spans="1:20" ht="16.899999999999999" customHeight="1" x14ac:dyDescent="0.25">
      <c r="A10" s="178">
        <v>24727</v>
      </c>
      <c r="D10" s="136" t="s">
        <v>188</v>
      </c>
      <c r="E10" s="119">
        <v>12084</v>
      </c>
      <c r="F10" s="119">
        <v>2</v>
      </c>
      <c r="G10" s="187">
        <v>18.530900168685786</v>
      </c>
      <c r="H10" s="184"/>
      <c r="I10" s="119">
        <v>7682</v>
      </c>
      <c r="J10" s="187">
        <v>12.711808313476302</v>
      </c>
      <c r="K10" s="134"/>
      <c r="L10" s="119">
        <v>14265</v>
      </c>
      <c r="M10" s="119">
        <v>2</v>
      </c>
      <c r="N10" s="187">
        <v>21.944128234316832</v>
      </c>
      <c r="O10" s="184"/>
      <c r="P10" s="119">
        <v>7682</v>
      </c>
      <c r="Q10" s="187">
        <v>12.962556738605876</v>
      </c>
      <c r="R10" s="187">
        <v>-15.289169295478445</v>
      </c>
      <c r="S10" s="187">
        <v>0</v>
      </c>
      <c r="T10" s="127"/>
    </row>
    <row r="11" spans="1:20" ht="16.899999999999999" customHeight="1" x14ac:dyDescent="0.25">
      <c r="A11" s="178">
        <v>25715</v>
      </c>
      <c r="D11" s="135" t="s">
        <v>18</v>
      </c>
      <c r="E11" s="119">
        <v>215</v>
      </c>
      <c r="F11" s="119">
        <v>3</v>
      </c>
      <c r="G11" s="187">
        <v>0.32970403312375401</v>
      </c>
      <c r="H11" s="184"/>
      <c r="I11" s="119">
        <v>215</v>
      </c>
      <c r="J11" s="187">
        <v>0.3557717765422293</v>
      </c>
      <c r="K11" s="134"/>
      <c r="L11" s="119">
        <v>159</v>
      </c>
      <c r="M11" s="119">
        <v>3</v>
      </c>
      <c r="N11" s="187">
        <v>0.24459280681783219</v>
      </c>
      <c r="O11" s="184"/>
      <c r="P11" s="119">
        <v>576</v>
      </c>
      <c r="Q11" s="187">
        <v>0.97193864637294769</v>
      </c>
      <c r="R11" s="187">
        <v>35.220125786163514</v>
      </c>
      <c r="S11" s="187">
        <v>-62.673611111111114</v>
      </c>
      <c r="T11" s="127"/>
    </row>
    <row r="12" spans="1:20" ht="16.899999999999999" customHeight="1" x14ac:dyDescent="0.25">
      <c r="A12" s="178">
        <v>25833</v>
      </c>
      <c r="B12" s="178" t="s">
        <v>137</v>
      </c>
      <c r="D12" s="137" t="s">
        <v>19</v>
      </c>
      <c r="E12" s="119">
        <v>248</v>
      </c>
      <c r="F12" s="119">
        <v>4</v>
      </c>
      <c r="G12" s="187">
        <v>0.38030976844042325</v>
      </c>
      <c r="H12" s="184"/>
      <c r="I12" s="119">
        <v>150</v>
      </c>
      <c r="J12" s="187">
        <v>0.24821286735504369</v>
      </c>
      <c r="K12" s="134"/>
      <c r="L12" s="119">
        <v>197</v>
      </c>
      <c r="M12" s="119">
        <v>4</v>
      </c>
      <c r="N12" s="187">
        <v>0.30304894932775439</v>
      </c>
      <c r="O12" s="184"/>
      <c r="P12" s="119">
        <v>120</v>
      </c>
      <c r="Q12" s="187">
        <v>0.20248721799436412</v>
      </c>
      <c r="R12" s="187">
        <v>25.888324873096447</v>
      </c>
      <c r="S12" s="187">
        <v>25</v>
      </c>
      <c r="T12" s="127"/>
    </row>
    <row r="13" spans="1:20" ht="34.9" customHeight="1" x14ac:dyDescent="0.25">
      <c r="D13" s="138" t="s">
        <v>20</v>
      </c>
      <c r="E13" s="291">
        <v>-52856</v>
      </c>
      <c r="F13" s="292"/>
      <c r="G13" s="287">
        <v>-81.055052905996021</v>
      </c>
      <c r="H13" s="288"/>
      <c r="I13" s="291">
        <v>-58116</v>
      </c>
      <c r="J13" s="287">
        <v>-96.167593328038123</v>
      </c>
      <c r="K13" s="302"/>
      <c r="L13" s="291">
        <v>-53442</v>
      </c>
      <c r="M13" s="292"/>
      <c r="N13" s="287">
        <v>-82.210872842506845</v>
      </c>
      <c r="O13" s="288"/>
      <c r="P13" s="291">
        <v>-56645</v>
      </c>
      <c r="Q13" s="210">
        <v>-95.582403860756287</v>
      </c>
      <c r="R13" s="210">
        <v>-1.0965158489577465</v>
      </c>
      <c r="S13" s="210">
        <v>2.5968752758407598</v>
      </c>
      <c r="T13" s="139"/>
    </row>
    <row r="14" spans="1:20" ht="16.899999999999999" customHeight="1" x14ac:dyDescent="0.25">
      <c r="A14" s="178">
        <v>23</v>
      </c>
      <c r="D14" s="135" t="s">
        <v>21</v>
      </c>
      <c r="E14" s="281">
        <v>-432</v>
      </c>
      <c r="F14" s="281">
        <v>5</v>
      </c>
      <c r="G14" s="282">
        <v>0.81731496897230216</v>
      </c>
      <c r="H14" s="283"/>
      <c r="I14" s="281">
        <v>-616</v>
      </c>
      <c r="J14" s="282">
        <v>1.0599490673824765</v>
      </c>
      <c r="K14" s="284"/>
      <c r="L14" s="281">
        <v>-321</v>
      </c>
      <c r="M14" s="281">
        <v>5</v>
      </c>
      <c r="N14" s="282">
        <v>0.60065117323453465</v>
      </c>
      <c r="O14" s="283"/>
      <c r="P14" s="281">
        <v>-443</v>
      </c>
      <c r="Q14" s="187">
        <v>0.78206373024980147</v>
      </c>
      <c r="R14" s="187">
        <v>34.579439252336442</v>
      </c>
      <c r="S14" s="187">
        <v>39.051918735891647</v>
      </c>
      <c r="T14" s="127"/>
    </row>
    <row r="15" spans="1:20" ht="16.899999999999999" customHeight="1" x14ac:dyDescent="0.25">
      <c r="A15" s="178">
        <v>81</v>
      </c>
      <c r="D15" s="135" t="s">
        <v>22</v>
      </c>
      <c r="E15" s="281">
        <v>-62</v>
      </c>
      <c r="F15" s="281">
        <v>6</v>
      </c>
      <c r="G15" s="282">
        <v>0.11729983350991371</v>
      </c>
      <c r="H15" s="283"/>
      <c r="I15" s="281">
        <v>-137</v>
      </c>
      <c r="J15" s="282">
        <v>0.23573542570032349</v>
      </c>
      <c r="K15" s="284"/>
      <c r="L15" s="281">
        <v>-78</v>
      </c>
      <c r="M15" s="281">
        <v>6</v>
      </c>
      <c r="N15" s="282">
        <v>0.14595262153362523</v>
      </c>
      <c r="O15" s="283"/>
      <c r="P15" s="281">
        <v>-127</v>
      </c>
      <c r="Q15" s="187">
        <v>0.22420337187748257</v>
      </c>
      <c r="R15" s="187">
        <v>-20.512820512820518</v>
      </c>
      <c r="S15" s="187">
        <v>7.8740157480315043</v>
      </c>
      <c r="T15" s="127"/>
    </row>
    <row r="16" spans="1:20" ht="16.899999999999999" customHeight="1" x14ac:dyDescent="0.25">
      <c r="A16" s="178">
        <v>135</v>
      </c>
      <c r="D16" s="135" t="s">
        <v>23</v>
      </c>
      <c r="E16" s="281">
        <v>-776</v>
      </c>
      <c r="F16" s="281">
        <v>7</v>
      </c>
      <c r="G16" s="282">
        <v>1.4681398516724686</v>
      </c>
      <c r="H16" s="283"/>
      <c r="I16" s="281">
        <v>-886</v>
      </c>
      <c r="J16" s="282">
        <v>1.5245371326312893</v>
      </c>
      <c r="K16" s="284"/>
      <c r="L16" s="281">
        <v>-729</v>
      </c>
      <c r="M16" s="281">
        <v>7</v>
      </c>
      <c r="N16" s="282">
        <v>1.3640956551027281</v>
      </c>
      <c r="O16" s="283"/>
      <c r="P16" s="281">
        <v>-760</v>
      </c>
      <c r="Q16" s="187">
        <v>1.3416894695030452</v>
      </c>
      <c r="R16" s="187">
        <v>6.4471879286694067</v>
      </c>
      <c r="S16" s="187">
        <v>16.578947368421048</v>
      </c>
      <c r="T16" s="127"/>
    </row>
    <row r="17" spans="1:20" ht="16.899999999999999" customHeight="1" x14ac:dyDescent="0.25">
      <c r="A17" s="178">
        <v>187</v>
      </c>
      <c r="D17" s="135" t="s">
        <v>24</v>
      </c>
      <c r="E17" s="281">
        <v>-402</v>
      </c>
      <c r="F17" s="281">
        <v>8</v>
      </c>
      <c r="G17" s="282">
        <v>0.7605569850158922</v>
      </c>
      <c r="H17" s="283"/>
      <c r="I17" s="281">
        <v>-540</v>
      </c>
      <c r="J17" s="282">
        <v>0.92917613049762549</v>
      </c>
      <c r="K17" s="284"/>
      <c r="L17" s="281">
        <v>-336</v>
      </c>
      <c r="M17" s="281">
        <v>8</v>
      </c>
      <c r="N17" s="282">
        <v>0.62871898506792412</v>
      </c>
      <c r="O17" s="283"/>
      <c r="P17" s="281">
        <v>-505</v>
      </c>
      <c r="Q17" s="187">
        <v>0.89151734486715517</v>
      </c>
      <c r="R17" s="187">
        <v>19.642857142857139</v>
      </c>
      <c r="S17" s="187">
        <v>6.9306930693069368</v>
      </c>
      <c r="T17" s="127"/>
    </row>
    <row r="18" spans="1:20" ht="16.899999999999999" customHeight="1" x14ac:dyDescent="0.25">
      <c r="A18" s="178">
        <v>4910</v>
      </c>
      <c r="D18" s="135" t="s">
        <v>25</v>
      </c>
      <c r="E18" s="281">
        <v>-76</v>
      </c>
      <c r="F18" s="281">
        <v>11</v>
      </c>
      <c r="G18" s="282">
        <v>0.14378689268957165</v>
      </c>
      <c r="H18" s="283"/>
      <c r="I18" s="281">
        <v>-88</v>
      </c>
      <c r="J18" s="282">
        <v>0.15142129534035378</v>
      </c>
      <c r="K18" s="284"/>
      <c r="L18" s="281">
        <v>-59</v>
      </c>
      <c r="M18" s="281">
        <v>11</v>
      </c>
      <c r="N18" s="282">
        <v>0.11040005987799859</v>
      </c>
      <c r="O18" s="283"/>
      <c r="P18" s="281">
        <v>-61</v>
      </c>
      <c r="Q18" s="187">
        <v>0.10768823373642863</v>
      </c>
      <c r="R18" s="187">
        <v>28.813559322033889</v>
      </c>
      <c r="S18" s="187">
        <v>44.262295081967217</v>
      </c>
      <c r="T18" s="127"/>
    </row>
    <row r="19" spans="1:20" ht="16.899999999999999" customHeight="1" x14ac:dyDescent="0.25">
      <c r="A19" s="178">
        <v>260</v>
      </c>
      <c r="D19" s="135" t="s">
        <v>203</v>
      </c>
      <c r="E19" s="281">
        <v>7</v>
      </c>
      <c r="F19" s="281">
        <v>11</v>
      </c>
      <c r="G19" s="282">
        <v>-1.3243529589828971E-2</v>
      </c>
      <c r="H19" s="283"/>
      <c r="I19" s="281">
        <v>-69</v>
      </c>
      <c r="J19" s="282">
        <v>0.11872806111914101</v>
      </c>
      <c r="K19" s="284"/>
      <c r="L19" s="281">
        <v>0</v>
      </c>
      <c r="M19" s="281"/>
      <c r="N19" s="282">
        <v>0</v>
      </c>
      <c r="O19" s="283"/>
      <c r="P19" s="281">
        <v>0</v>
      </c>
      <c r="Q19" s="187">
        <v>3.8291111307264543</v>
      </c>
      <c r="R19" s="187">
        <v>-100.31488978857399</v>
      </c>
      <c r="S19" s="187">
        <v>-96.818810511756567</v>
      </c>
      <c r="T19" s="127"/>
    </row>
    <row r="20" spans="1:20" ht="16.899999999999999" customHeight="1" x14ac:dyDescent="0.25">
      <c r="A20" s="178">
        <v>359</v>
      </c>
      <c r="B20" s="181">
        <v>25566</v>
      </c>
      <c r="D20" s="135" t="s">
        <v>26</v>
      </c>
      <c r="E20" s="281">
        <v>-6981</v>
      </c>
      <c r="F20" s="281">
        <v>12</v>
      </c>
      <c r="G20" s="282">
        <v>13.207582866656576</v>
      </c>
      <c r="H20" s="283"/>
      <c r="I20" s="281">
        <v>-7279</v>
      </c>
      <c r="J20" s="282">
        <v>12.5249500998004</v>
      </c>
      <c r="K20" s="284"/>
      <c r="L20" s="281">
        <v>-7551</v>
      </c>
      <c r="M20" s="281">
        <v>12</v>
      </c>
      <c r="N20" s="282">
        <v>14.129336476928259</v>
      </c>
      <c r="O20" s="283"/>
      <c r="P20" s="281">
        <v>-7708</v>
      </c>
      <c r="Q20" s="187">
        <v>2.8069556006708449</v>
      </c>
      <c r="R20" s="187">
        <v>331.45859085290488</v>
      </c>
      <c r="S20" s="187">
        <v>357.79874213836484</v>
      </c>
      <c r="T20" s="127"/>
    </row>
    <row r="21" spans="1:20" ht="16.899999999999999" customHeight="1" x14ac:dyDescent="0.25">
      <c r="A21" s="178">
        <v>751</v>
      </c>
      <c r="D21" s="135" t="s">
        <v>27</v>
      </c>
      <c r="E21" s="281">
        <v>-1494</v>
      </c>
      <c r="F21" s="281">
        <v>13</v>
      </c>
      <c r="G21" s="282">
        <v>2.8265476010292114</v>
      </c>
      <c r="H21" s="283"/>
      <c r="I21" s="281">
        <v>-1694</v>
      </c>
      <c r="J21" s="282">
        <v>2.9148599353018101</v>
      </c>
      <c r="K21" s="284"/>
      <c r="L21" s="281">
        <v>-1553</v>
      </c>
      <c r="M21" s="281">
        <v>13</v>
      </c>
      <c r="N21" s="282">
        <v>2.90595411848359</v>
      </c>
      <c r="O21" s="283"/>
      <c r="P21" s="281">
        <v>-1570</v>
      </c>
      <c r="Q21" s="187">
        <v>0.9674287227469327</v>
      </c>
      <c r="R21" s="187">
        <v>172.13114754098359</v>
      </c>
      <c r="S21" s="187">
        <v>209.12408759124088</v>
      </c>
      <c r="T21" s="127"/>
    </row>
    <row r="22" spans="1:20" ht="16.899999999999999" customHeight="1" x14ac:dyDescent="0.25">
      <c r="A22" s="178">
        <v>939</v>
      </c>
      <c r="D22" s="135" t="s">
        <v>28</v>
      </c>
      <c r="E22" s="281">
        <v>-1380</v>
      </c>
      <c r="F22" s="281">
        <v>14</v>
      </c>
      <c r="G22" s="282">
        <v>2.6108672619948541</v>
      </c>
      <c r="H22" s="283"/>
      <c r="I22" s="281">
        <v>-1606</v>
      </c>
      <c r="J22" s="282">
        <v>2.7634386399614566</v>
      </c>
      <c r="K22" s="284"/>
      <c r="L22" s="281">
        <v>-1659</v>
      </c>
      <c r="M22" s="281">
        <v>14</v>
      </c>
      <c r="N22" s="282">
        <v>3.1042999887728753</v>
      </c>
      <c r="O22" s="283"/>
      <c r="P22" s="281">
        <v>-1847</v>
      </c>
      <c r="Q22" s="187">
        <v>1.2392973784093919</v>
      </c>
      <c r="R22" s="187">
        <v>55.75620767494356</v>
      </c>
      <c r="S22" s="187">
        <v>128.77492877492878</v>
      </c>
      <c r="T22" s="127"/>
    </row>
    <row r="23" spans="1:20" ht="16.899999999999999" customHeight="1" x14ac:dyDescent="0.25">
      <c r="A23" s="178">
        <v>1063</v>
      </c>
      <c r="B23" s="181">
        <v>25431</v>
      </c>
      <c r="D23" s="135" t="s">
        <v>29</v>
      </c>
      <c r="E23" s="281">
        <v>-1592</v>
      </c>
      <c r="F23" s="281">
        <v>15</v>
      </c>
      <c r="G23" s="282">
        <v>3.0119570152868169</v>
      </c>
      <c r="H23" s="283"/>
      <c r="I23" s="281">
        <v>-1859</v>
      </c>
      <c r="J23" s="282">
        <v>3.1987748640649736</v>
      </c>
      <c r="K23" s="284"/>
      <c r="L23" s="281">
        <v>-2223</v>
      </c>
      <c r="M23" s="281">
        <v>15</v>
      </c>
      <c r="N23" s="282">
        <v>4.1596497137083199</v>
      </c>
      <c r="O23" s="283"/>
      <c r="P23" s="281">
        <v>-2169</v>
      </c>
      <c r="Q23" s="187">
        <v>29.278841910142113</v>
      </c>
      <c r="R23" s="187">
        <v>-89.864391672502705</v>
      </c>
      <c r="S23" s="187">
        <v>-88.791076273741325</v>
      </c>
      <c r="T23" s="127"/>
    </row>
    <row r="24" spans="1:20" s="273" customFormat="1" ht="16.899999999999999" customHeight="1" x14ac:dyDescent="0.25">
      <c r="A24" s="178">
        <v>1198</v>
      </c>
      <c r="B24" s="178"/>
      <c r="C24" s="178"/>
      <c r="D24" s="135" t="s">
        <v>30</v>
      </c>
      <c r="E24" s="281">
        <v>-1664</v>
      </c>
      <c r="F24" s="281">
        <v>16</v>
      </c>
      <c r="G24" s="282">
        <v>3.1481761767822003</v>
      </c>
      <c r="H24" s="283"/>
      <c r="I24" s="281">
        <v>-1756</v>
      </c>
      <c r="J24" s="282">
        <v>3.0215431206552412</v>
      </c>
      <c r="K24" s="284"/>
      <c r="L24" s="281">
        <v>-1618</v>
      </c>
      <c r="M24" s="281">
        <v>16</v>
      </c>
      <c r="N24" s="282">
        <v>3.0275813030949439</v>
      </c>
      <c r="O24" s="283"/>
      <c r="P24" s="281">
        <v>-1590</v>
      </c>
      <c r="Q24" s="187">
        <v>1.6206196486892046</v>
      </c>
      <c r="R24" s="187">
        <v>62.977473065621936</v>
      </c>
      <c r="S24" s="187">
        <v>91.285403050108926</v>
      </c>
      <c r="T24" s="127"/>
    </row>
    <row r="25" spans="1:20" s="273" customFormat="1" ht="16.899999999999999" customHeight="1" x14ac:dyDescent="0.25">
      <c r="A25" s="178">
        <v>1442</v>
      </c>
      <c r="B25" s="178">
        <v>1494</v>
      </c>
      <c r="C25" s="178"/>
      <c r="D25" s="136" t="s">
        <v>155</v>
      </c>
      <c r="E25" s="281">
        <v>-569</v>
      </c>
      <c r="F25" s="281">
        <v>17</v>
      </c>
      <c r="G25" s="282">
        <v>1.0765097623732405</v>
      </c>
      <c r="H25" s="283"/>
      <c r="I25" s="281">
        <v>-629</v>
      </c>
      <c r="J25" s="282">
        <v>1.0823181223759379</v>
      </c>
      <c r="K25" s="284"/>
      <c r="L25" s="281">
        <v>-549</v>
      </c>
      <c r="M25" s="281">
        <v>17</v>
      </c>
      <c r="N25" s="282">
        <v>1.0272819131020545</v>
      </c>
      <c r="O25" s="283"/>
      <c r="P25" s="281">
        <v>-548</v>
      </c>
      <c r="Q25" s="187">
        <v>22.199664577632625</v>
      </c>
      <c r="R25" s="187">
        <v>-95.152496166297496</v>
      </c>
      <c r="S25" s="187">
        <v>-94.99801192842942</v>
      </c>
      <c r="T25" s="127"/>
    </row>
    <row r="26" spans="1:20" ht="16.899999999999999" customHeight="1" x14ac:dyDescent="0.25">
      <c r="A26" s="178">
        <v>1548</v>
      </c>
      <c r="D26" s="135" t="s">
        <v>31</v>
      </c>
      <c r="E26" s="281">
        <v>-530</v>
      </c>
      <c r="F26" s="281">
        <v>18</v>
      </c>
      <c r="G26" s="282">
        <v>1.0027243832299078</v>
      </c>
      <c r="H26" s="283"/>
      <c r="I26" s="281">
        <v>-534</v>
      </c>
      <c r="J26" s="282">
        <v>0.91885195126987407</v>
      </c>
      <c r="K26" s="284"/>
      <c r="L26" s="281">
        <v>-886</v>
      </c>
      <c r="M26" s="281">
        <v>18</v>
      </c>
      <c r="N26" s="282">
        <v>1.657872085625538</v>
      </c>
      <c r="O26" s="283"/>
      <c r="P26" s="281">
        <v>-702</v>
      </c>
      <c r="Q26" s="187">
        <v>-1.5782505075470032</v>
      </c>
      <c r="R26" s="187">
        <v>-162.72189349112426</v>
      </c>
      <c r="S26" s="187">
        <v>-159.73154362416108</v>
      </c>
      <c r="T26" s="127"/>
    </row>
    <row r="27" spans="1:20" ht="16.899999999999999" customHeight="1" x14ac:dyDescent="0.25">
      <c r="A27" s="178">
        <v>1590</v>
      </c>
      <c r="D27" s="135" t="s">
        <v>32</v>
      </c>
      <c r="E27" s="281">
        <v>-16112</v>
      </c>
      <c r="F27" s="281">
        <v>19</v>
      </c>
      <c r="G27" s="282">
        <v>30.482821250189197</v>
      </c>
      <c r="H27" s="283"/>
      <c r="I27" s="281">
        <v>-16040</v>
      </c>
      <c r="J27" s="282">
        <v>27.599972468855395</v>
      </c>
      <c r="K27" s="284"/>
      <c r="L27" s="281">
        <v>-15707</v>
      </c>
      <c r="M27" s="281">
        <v>19</v>
      </c>
      <c r="N27" s="282">
        <v>29.390741364469893</v>
      </c>
      <c r="O27" s="283"/>
      <c r="P27" s="281">
        <v>-16585</v>
      </c>
      <c r="Q27" s="187">
        <v>7.629976167358107</v>
      </c>
      <c r="R27" s="187">
        <v>337.11340206185565</v>
      </c>
      <c r="S27" s="187">
        <v>271.12447940768163</v>
      </c>
      <c r="T27" s="127"/>
    </row>
    <row r="28" spans="1:20" ht="16.899999999999999" customHeight="1" x14ac:dyDescent="0.25">
      <c r="A28" s="178">
        <v>2134</v>
      </c>
      <c r="B28" s="181">
        <v>25365</v>
      </c>
      <c r="D28" s="135" t="s">
        <v>33</v>
      </c>
      <c r="E28" s="281">
        <v>-827</v>
      </c>
      <c r="F28" s="281">
        <v>20</v>
      </c>
      <c r="G28" s="282">
        <v>1.5646284243983652</v>
      </c>
      <c r="H28" s="283"/>
      <c r="I28" s="281">
        <v>-1024</v>
      </c>
      <c r="J28" s="282">
        <v>1.7619932548695711</v>
      </c>
      <c r="K28" s="284"/>
      <c r="L28" s="281">
        <v>-1021</v>
      </c>
      <c r="M28" s="281">
        <v>20</v>
      </c>
      <c r="N28" s="282">
        <v>1.9104823921260432</v>
      </c>
      <c r="O28" s="283"/>
      <c r="P28" s="281">
        <v>-918</v>
      </c>
      <c r="Q28" s="187">
        <v>8.4402859917027104</v>
      </c>
      <c r="R28" s="187">
        <v>-80.740568234746164</v>
      </c>
      <c r="S28" s="187">
        <v>-78.581886634595264</v>
      </c>
      <c r="T28" s="127"/>
    </row>
    <row r="29" spans="1:20" ht="16.899999999999999" customHeight="1" x14ac:dyDescent="0.25">
      <c r="A29" s="178">
        <v>2192</v>
      </c>
      <c r="B29" s="181">
        <v>24791</v>
      </c>
      <c r="D29" s="135" t="s">
        <v>34</v>
      </c>
      <c r="E29" s="281">
        <v>-12681</v>
      </c>
      <c r="F29" s="281">
        <v>21</v>
      </c>
      <c r="G29" s="282">
        <v>23.99159981837445</v>
      </c>
      <c r="H29" s="283"/>
      <c r="I29" s="281">
        <v>-14507</v>
      </c>
      <c r="J29" s="282">
        <v>24.962144676164911</v>
      </c>
      <c r="K29" s="284"/>
      <c r="L29" s="281">
        <v>-11738</v>
      </c>
      <c r="M29" s="281">
        <v>21</v>
      </c>
      <c r="N29" s="282">
        <v>21.963998353355038</v>
      </c>
      <c r="O29" s="283"/>
      <c r="P29" s="281">
        <v>-12575</v>
      </c>
      <c r="Q29" s="187">
        <v>-0.63553711713302141</v>
      </c>
      <c r="R29" s="187">
        <v>-3862.908011869436</v>
      </c>
      <c r="S29" s="187">
        <v>-4129.7222222222226</v>
      </c>
      <c r="T29" s="127"/>
    </row>
    <row r="30" spans="1:20" ht="16.899999999999999" customHeight="1" x14ac:dyDescent="0.25">
      <c r="A30" s="178">
        <v>3151</v>
      </c>
      <c r="B30" s="181">
        <v>27499</v>
      </c>
      <c r="D30" s="135" t="s">
        <v>35</v>
      </c>
      <c r="E30" s="281">
        <v>730</v>
      </c>
      <c r="F30" s="281">
        <v>22</v>
      </c>
      <c r="G30" s="282">
        <v>-1.3811109429393069</v>
      </c>
      <c r="H30" s="283"/>
      <c r="I30" s="281">
        <v>830</v>
      </c>
      <c r="J30" s="282">
        <v>-1.4281781265056095</v>
      </c>
      <c r="K30" s="284"/>
      <c r="L30" s="281">
        <v>845</v>
      </c>
      <c r="M30" s="281">
        <v>22</v>
      </c>
      <c r="N30" s="282">
        <v>-1.5811533999476066</v>
      </c>
      <c r="O30" s="283"/>
      <c r="P30" s="281">
        <v>894</v>
      </c>
      <c r="Q30" s="187">
        <v>0.44487598199311501</v>
      </c>
      <c r="R30" s="187">
        <v>-331.01265822784808</v>
      </c>
      <c r="S30" s="187">
        <v>-429.36507936507934</v>
      </c>
      <c r="T30" s="127"/>
    </row>
    <row r="31" spans="1:20" ht="16.899999999999999" customHeight="1" x14ac:dyDescent="0.25">
      <c r="A31" s="178">
        <v>3323</v>
      </c>
      <c r="B31" s="181">
        <v>25164</v>
      </c>
      <c r="D31" s="135" t="s">
        <v>182</v>
      </c>
      <c r="E31" s="281">
        <v>-3386</v>
      </c>
      <c r="F31" s="281">
        <v>23</v>
      </c>
      <c r="G31" s="282">
        <v>6.4060844558801273</v>
      </c>
      <c r="H31" s="283"/>
      <c r="I31" s="281">
        <v>-3954</v>
      </c>
      <c r="J31" s="282">
        <v>6.8036341110881677</v>
      </c>
      <c r="K31" s="284"/>
      <c r="L31" s="281">
        <v>-3686</v>
      </c>
      <c r="M31" s="281">
        <v>23</v>
      </c>
      <c r="N31" s="282">
        <v>6.8971969611915718</v>
      </c>
      <c r="O31" s="283"/>
      <c r="P31" s="281">
        <v>-4322</v>
      </c>
      <c r="Q31" s="187">
        <v>0.76970606408332598</v>
      </c>
      <c r="R31" s="187">
        <v>1028.6666666666667</v>
      </c>
      <c r="S31" s="187">
        <v>806.88073394495416</v>
      </c>
      <c r="T31" s="127"/>
    </row>
    <row r="32" spans="1:20" ht="16.899999999999999" customHeight="1" x14ac:dyDescent="0.25">
      <c r="A32" s="178">
        <v>4297</v>
      </c>
      <c r="D32" s="135" t="s">
        <v>37</v>
      </c>
      <c r="E32" s="281">
        <v>-4596</v>
      </c>
      <c r="F32" s="281">
        <v>25</v>
      </c>
      <c r="G32" s="282">
        <v>8.6953231421219908</v>
      </c>
      <c r="H32" s="283"/>
      <c r="I32" s="281">
        <v>-5255</v>
      </c>
      <c r="J32" s="282">
        <v>9.0422603069722616</v>
      </c>
      <c r="K32" s="284"/>
      <c r="L32" s="281">
        <v>-4294</v>
      </c>
      <c r="M32" s="281">
        <v>25</v>
      </c>
      <c r="N32" s="282">
        <v>8.0348789341716262</v>
      </c>
      <c r="O32" s="283"/>
      <c r="P32" s="281">
        <v>-4781</v>
      </c>
      <c r="Q32" s="187">
        <v>-4.6217671462618055</v>
      </c>
      <c r="R32" s="187">
        <v>-139.74403320650293</v>
      </c>
      <c r="S32" s="187">
        <v>-300.72574484339191</v>
      </c>
      <c r="T32" s="127"/>
    </row>
    <row r="33" spans="1:20" ht="16.899999999999999" customHeight="1" x14ac:dyDescent="0.25">
      <c r="A33" s="178">
        <v>4127</v>
      </c>
      <c r="B33" s="181">
        <v>25780</v>
      </c>
      <c r="C33" s="181" t="s">
        <v>137</v>
      </c>
      <c r="D33" s="136" t="s">
        <v>38</v>
      </c>
      <c r="E33" s="281">
        <v>492</v>
      </c>
      <c r="F33" s="281">
        <v>26</v>
      </c>
      <c r="G33" s="282">
        <v>-0.93083093688512175</v>
      </c>
      <c r="H33" s="283"/>
      <c r="I33" s="281">
        <v>248</v>
      </c>
      <c r="J33" s="282">
        <v>-0.4267327414137243</v>
      </c>
      <c r="K33" s="284"/>
      <c r="L33" s="281">
        <v>337</v>
      </c>
      <c r="M33" s="281">
        <v>26</v>
      </c>
      <c r="N33" s="282">
        <v>-0.63059017252348337</v>
      </c>
      <c r="O33" s="283"/>
      <c r="P33" s="281">
        <v>360</v>
      </c>
      <c r="Q33" s="187">
        <v>2.3303027628210784</v>
      </c>
      <c r="R33" s="187">
        <v>-131.00189035916824</v>
      </c>
      <c r="S33" s="187">
        <v>-118.7878787878788</v>
      </c>
      <c r="T33" s="127"/>
    </row>
    <row r="34" spans="1:20" ht="16.899999999999999" customHeight="1" x14ac:dyDescent="0.25">
      <c r="A34" s="178">
        <v>4179</v>
      </c>
      <c r="D34" s="135" t="s">
        <v>39</v>
      </c>
      <c r="E34" s="281">
        <v>-202</v>
      </c>
      <c r="F34" s="281">
        <v>27</v>
      </c>
      <c r="G34" s="282">
        <v>0.38217042530649309</v>
      </c>
      <c r="H34" s="283"/>
      <c r="I34" s="281">
        <v>-300</v>
      </c>
      <c r="J34" s="282">
        <v>0.51620896138756966</v>
      </c>
      <c r="K34" s="284"/>
      <c r="L34" s="281">
        <v>-316</v>
      </c>
      <c r="M34" s="281">
        <v>27</v>
      </c>
      <c r="N34" s="282">
        <v>0.59129523595673805</v>
      </c>
      <c r="O34" s="283"/>
      <c r="P34" s="281">
        <v>-252</v>
      </c>
      <c r="Q34" s="187">
        <v>0.42369141142201433</v>
      </c>
      <c r="R34" s="187">
        <v>35.570469798657726</v>
      </c>
      <c r="S34" s="187">
        <v>25</v>
      </c>
      <c r="T34" s="127"/>
    </row>
    <row r="35" spans="1:20" ht="16.899999999999999" customHeight="1" x14ac:dyDescent="0.25">
      <c r="A35" s="178">
        <v>4900</v>
      </c>
      <c r="B35" s="178" t="s">
        <v>137</v>
      </c>
      <c r="D35" s="136" t="s">
        <v>40</v>
      </c>
      <c r="E35" s="281">
        <v>-323</v>
      </c>
      <c r="F35" s="281">
        <v>28</v>
      </c>
      <c r="G35" s="285">
        <v>0.6110942939306796</v>
      </c>
      <c r="H35" s="283"/>
      <c r="I35" s="281">
        <v>-421</v>
      </c>
      <c r="J35" s="285">
        <v>0.72441324248055605</v>
      </c>
      <c r="K35" s="284"/>
      <c r="L35" s="281">
        <v>-300</v>
      </c>
      <c r="M35" s="281">
        <v>28</v>
      </c>
      <c r="N35" s="285">
        <v>0.56135623666778933</v>
      </c>
      <c r="O35" s="283"/>
      <c r="P35" s="281">
        <v>-436</v>
      </c>
      <c r="Q35" s="211">
        <v>0.80854444346367738</v>
      </c>
      <c r="R35" s="211">
        <v>-29.629629629629626</v>
      </c>
      <c r="S35" s="211">
        <v>-8.078602620087338</v>
      </c>
      <c r="T35" s="127"/>
    </row>
    <row r="36" spans="1:20" ht="25.15" customHeight="1" x14ac:dyDescent="0.25">
      <c r="D36" s="150" t="s">
        <v>41</v>
      </c>
      <c r="E36" s="286">
        <v>12354</v>
      </c>
      <c r="F36" s="281"/>
      <c r="G36" s="287">
        <v>18.944947094003986</v>
      </c>
      <c r="H36" s="288"/>
      <c r="I36" s="286">
        <v>2316</v>
      </c>
      <c r="J36" s="287">
        <v>3.8324066719618743</v>
      </c>
      <c r="K36" s="284"/>
      <c r="L36" s="286">
        <v>11564</v>
      </c>
      <c r="M36" s="281"/>
      <c r="N36" s="287">
        <v>17.789127157493155</v>
      </c>
      <c r="O36" s="288"/>
      <c r="P36" s="286">
        <v>2618</v>
      </c>
      <c r="Q36" s="186">
        <v>1.0124360899718206</v>
      </c>
      <c r="R36" s="187">
        <v>31.860390650016001</v>
      </c>
      <c r="S36" s="187">
        <v>286</v>
      </c>
      <c r="T36" s="131"/>
    </row>
    <row r="37" spans="1:20" ht="18" customHeight="1" x14ac:dyDescent="0.25">
      <c r="A37" s="178">
        <v>24561</v>
      </c>
      <c r="D37" s="135" t="s">
        <v>42</v>
      </c>
      <c r="E37" s="281">
        <v>-1331</v>
      </c>
      <c r="F37" s="281">
        <v>29</v>
      </c>
      <c r="G37" s="282">
        <v>-10.773838432896229</v>
      </c>
      <c r="H37" s="283"/>
      <c r="I37" s="281">
        <v>-1800</v>
      </c>
      <c r="J37" s="282">
        <v>-77.720207253886002</v>
      </c>
      <c r="K37" s="284"/>
      <c r="L37" s="281">
        <v>-1587</v>
      </c>
      <c r="M37" s="281">
        <v>29</v>
      </c>
      <c r="N37" s="282">
        <v>529</v>
      </c>
      <c r="O37" s="283"/>
      <c r="P37" s="281">
        <v>-1320</v>
      </c>
      <c r="Q37" s="187" t="e">
        <v>#REF!</v>
      </c>
      <c r="R37" s="187" t="e">
        <v>#REF!</v>
      </c>
      <c r="S37" s="187" t="e">
        <v>#REF!</v>
      </c>
      <c r="T37" s="131"/>
    </row>
    <row r="38" spans="1:20" ht="18" customHeight="1" x14ac:dyDescent="0.25">
      <c r="A38" s="178">
        <v>24584</v>
      </c>
      <c r="D38" s="135" t="s">
        <v>138</v>
      </c>
      <c r="E38" s="281">
        <v>-8</v>
      </c>
      <c r="F38" s="281">
        <v>30</v>
      </c>
      <c r="G38" s="282">
        <v>-6.4756354217257575E-2</v>
      </c>
      <c r="H38" s="283"/>
      <c r="I38" s="281">
        <v>-180</v>
      </c>
      <c r="J38" s="282">
        <v>-7.7720207253886011</v>
      </c>
      <c r="K38" s="284"/>
      <c r="L38" s="281">
        <v>-149</v>
      </c>
      <c r="M38" s="281">
        <v>30</v>
      </c>
      <c r="N38" s="282">
        <v>49.666666666666664</v>
      </c>
      <c r="O38" s="283"/>
      <c r="P38" s="281">
        <v>-240</v>
      </c>
      <c r="Q38" s="187" t="e">
        <v>#REF!</v>
      </c>
      <c r="R38" s="187">
        <v>0</v>
      </c>
      <c r="S38" s="187">
        <v>0</v>
      </c>
      <c r="T38" s="131"/>
    </row>
    <row r="39" spans="1:20" ht="19.149999999999999" customHeight="1" x14ac:dyDescent="0.25">
      <c r="A39" s="178">
        <v>24578</v>
      </c>
      <c r="B39" s="178">
        <v>24591</v>
      </c>
      <c r="C39" s="178">
        <v>4742</v>
      </c>
      <c r="D39" s="136" t="s">
        <v>43</v>
      </c>
      <c r="E39" s="281">
        <v>-1031</v>
      </c>
      <c r="F39" s="281">
        <v>31</v>
      </c>
      <c r="G39" s="282">
        <v>-8.3454751497490687</v>
      </c>
      <c r="H39" s="283"/>
      <c r="I39" s="281">
        <v>-336</v>
      </c>
      <c r="J39" s="282">
        <v>-14.507772020725387</v>
      </c>
      <c r="K39" s="284"/>
      <c r="L39" s="281">
        <v>-459</v>
      </c>
      <c r="M39" s="281">
        <v>31</v>
      </c>
      <c r="N39" s="282">
        <v>153</v>
      </c>
      <c r="O39" s="283"/>
      <c r="P39" s="281">
        <v>-458</v>
      </c>
      <c r="Q39" s="187" t="e">
        <v>#REF!</v>
      </c>
      <c r="R39" s="187" t="e">
        <v>#REF!</v>
      </c>
      <c r="S39" s="187" t="e">
        <v>#REF!</v>
      </c>
      <c r="T39" s="127"/>
    </row>
    <row r="40" spans="1:20" ht="25.15" customHeight="1" thickBot="1" x14ac:dyDescent="0.3">
      <c r="D40" s="140" t="s">
        <v>44</v>
      </c>
      <c r="E40" s="289">
        <v>9984</v>
      </c>
      <c r="F40" s="281"/>
      <c r="G40" s="290">
        <v>15.310535193988652</v>
      </c>
      <c r="H40" s="283"/>
      <c r="I40" s="289">
        <v>0</v>
      </c>
      <c r="J40" s="290">
        <v>0</v>
      </c>
      <c r="K40" s="284"/>
      <c r="L40" s="289">
        <v>9369</v>
      </c>
      <c r="M40" s="281"/>
      <c r="N40" s="290">
        <v>14.412515767775282</v>
      </c>
      <c r="O40" s="283"/>
      <c r="P40" s="289">
        <v>600</v>
      </c>
      <c r="Q40" s="212" t="e">
        <v>#REF!</v>
      </c>
      <c r="R40" s="212" t="e">
        <v>#REF!</v>
      </c>
      <c r="S40" s="212">
        <v>0</v>
      </c>
      <c r="T40" s="127"/>
    </row>
    <row r="41" spans="1:20" ht="18" customHeight="1" thickTop="1" x14ac:dyDescent="0.25">
      <c r="D41" s="141"/>
      <c r="E41" s="221"/>
      <c r="F41" s="221"/>
      <c r="H41" s="283"/>
      <c r="I41" s="221"/>
      <c r="J41" s="213"/>
      <c r="K41" s="126"/>
      <c r="L41" s="29"/>
      <c r="M41" s="213"/>
      <c r="N41" s="213"/>
      <c r="O41" s="29"/>
      <c r="P41" s="29"/>
      <c r="T41" s="127"/>
    </row>
    <row r="42" spans="1:20" ht="18" customHeight="1" x14ac:dyDescent="0.25">
      <c r="D42" s="142"/>
      <c r="E42" s="225" t="s">
        <v>137</v>
      </c>
      <c r="F42" s="221"/>
      <c r="H42" s="221"/>
      <c r="I42" s="221"/>
      <c r="J42" s="213"/>
      <c r="K42" s="126"/>
      <c r="L42" s="29"/>
      <c r="M42" s="213"/>
      <c r="N42" s="213"/>
      <c r="O42" s="29"/>
      <c r="P42" s="29"/>
      <c r="T42" s="127"/>
    </row>
    <row r="43" spans="1:20" ht="18" customHeight="1" x14ac:dyDescent="0.25">
      <c r="D43" s="135"/>
      <c r="E43" s="221"/>
      <c r="F43" s="221"/>
      <c r="H43" s="221"/>
      <c r="I43" s="221"/>
      <c r="J43" s="213"/>
      <c r="K43" s="126"/>
      <c r="L43" s="29"/>
      <c r="M43" s="213"/>
      <c r="N43" s="213"/>
      <c r="O43" s="29"/>
      <c r="P43" s="29"/>
      <c r="T43" s="127"/>
    </row>
    <row r="44" spans="1:20" ht="18" customHeight="1" x14ac:dyDescent="0.25">
      <c r="D44" s="135"/>
      <c r="E44" s="221"/>
      <c r="F44" s="221"/>
      <c r="H44" s="221"/>
      <c r="I44" s="221"/>
      <c r="J44" s="213"/>
      <c r="K44" s="126"/>
      <c r="L44" s="29"/>
      <c r="M44" s="213"/>
      <c r="N44" s="213"/>
      <c r="O44" s="29"/>
      <c r="P44" s="29"/>
      <c r="T44" s="127"/>
    </row>
    <row r="45" spans="1:20" ht="18" customHeight="1" x14ac:dyDescent="0.25">
      <c r="D45" s="135"/>
      <c r="E45" s="221"/>
      <c r="F45" s="221"/>
      <c r="H45" s="221"/>
      <c r="I45" s="221"/>
      <c r="J45" s="213"/>
      <c r="K45" s="126"/>
      <c r="L45" s="29"/>
      <c r="M45" s="213"/>
      <c r="N45" s="213"/>
      <c r="O45" s="29"/>
      <c r="P45" s="29"/>
      <c r="T45" s="127"/>
    </row>
    <row r="46" spans="1:20" ht="18.75" thickBot="1" x14ac:dyDescent="0.3">
      <c r="D46" s="143"/>
      <c r="E46" s="223"/>
      <c r="F46" s="223"/>
      <c r="G46" s="224"/>
      <c r="H46" s="223"/>
      <c r="I46" s="223"/>
      <c r="J46" s="214"/>
      <c r="K46" s="144"/>
      <c r="L46" s="31"/>
      <c r="M46" s="214"/>
      <c r="N46" s="214"/>
      <c r="O46" s="31"/>
      <c r="P46" s="31"/>
      <c r="Q46" s="205"/>
      <c r="R46" s="205"/>
      <c r="S46" s="205"/>
      <c r="T46" s="145"/>
    </row>
  </sheetData>
  <mergeCells count="6">
    <mergeCell ref="D1:T1"/>
    <mergeCell ref="D3:T3"/>
    <mergeCell ref="D4:T4"/>
    <mergeCell ref="E5:I5"/>
    <mergeCell ref="L5:P5"/>
    <mergeCell ref="D2:T2"/>
  </mergeCells>
  <printOptions horizontalCentered="1"/>
  <pageMargins left="0.19685039370078741" right="0.19685039370078741" top="0.19685039370078741" bottom="0.19685039370078741" header="0.19685039370078741" footer="0.23622047244094491"/>
  <pageSetup paperSize="9" scale="69" orientation="landscape" verticalDpi="12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J95"/>
  <sheetViews>
    <sheetView workbookViewId="0">
      <selection sqref="A1:J1"/>
    </sheetView>
  </sheetViews>
  <sheetFormatPr defaultColWidth="9.140625" defaultRowHeight="18" x14ac:dyDescent="0.25"/>
  <cols>
    <col min="1" max="1" width="63.7109375" style="27" customWidth="1"/>
    <col min="2" max="2" width="18.140625" style="226" bestFit="1" customWidth="1"/>
    <col min="3" max="3" width="1.140625" style="232" customWidth="1"/>
    <col min="4" max="4" width="18.42578125" style="233" customWidth="1"/>
    <col min="5" max="5" width="1" style="28" customWidth="1"/>
    <col min="6" max="6" width="63.7109375" style="27" customWidth="1"/>
    <col min="7" max="7" width="16.7109375" style="234" customWidth="1"/>
    <col min="8" max="8" width="1.140625" style="234" customWidth="1"/>
    <col min="9" max="9" width="16.7109375" style="234" customWidth="1"/>
    <col min="10" max="10" width="1.7109375" style="27" customWidth="1"/>
  </cols>
  <sheetData>
    <row r="1" spans="1:10" ht="18.75" customHeight="1" x14ac:dyDescent="0.25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2"/>
    </row>
    <row r="2" spans="1:10" ht="18.75" customHeight="1" x14ac:dyDescent="0.25">
      <c r="A2" s="359" t="s">
        <v>186</v>
      </c>
      <c r="B2" s="360"/>
      <c r="C2" s="360"/>
      <c r="D2" s="360"/>
      <c r="E2" s="360"/>
      <c r="F2" s="360"/>
      <c r="G2" s="360"/>
      <c r="H2" s="360"/>
      <c r="I2" s="360"/>
      <c r="J2" s="361"/>
    </row>
    <row r="3" spans="1:10" s="1" customFormat="1" ht="18.75" customHeight="1" x14ac:dyDescent="0.2">
      <c r="A3" s="353" t="s">
        <v>206</v>
      </c>
      <c r="B3" s="354"/>
      <c r="C3" s="354"/>
      <c r="D3" s="354"/>
      <c r="E3" s="354"/>
      <c r="F3" s="354"/>
      <c r="G3" s="354"/>
      <c r="H3" s="354"/>
      <c r="I3" s="354"/>
      <c r="J3" s="355"/>
    </row>
    <row r="4" spans="1:10" s="2" customFormat="1" ht="18.75" customHeight="1" x14ac:dyDescent="0.2">
      <c r="A4" s="356" t="s">
        <v>253</v>
      </c>
      <c r="B4" s="357"/>
      <c r="C4" s="357"/>
      <c r="D4" s="357"/>
      <c r="E4" s="357"/>
      <c r="F4" s="357"/>
      <c r="G4" s="357"/>
      <c r="H4" s="357"/>
      <c r="I4" s="357"/>
      <c r="J4" s="358"/>
    </row>
    <row r="5" spans="1:10" ht="25.15" customHeight="1" thickBot="1" x14ac:dyDescent="0.4">
      <c r="A5" s="113" t="s">
        <v>45</v>
      </c>
      <c r="B5" s="238">
        <v>2017</v>
      </c>
      <c r="C5" s="239">
        <v>0</v>
      </c>
      <c r="D5" s="238">
        <v>2016</v>
      </c>
      <c r="E5" s="326">
        <v>0</v>
      </c>
      <c r="F5" s="3" t="s">
        <v>16</v>
      </c>
      <c r="G5" s="238">
        <f>B5</f>
        <v>2017</v>
      </c>
      <c r="H5" s="239">
        <v>0</v>
      </c>
      <c r="I5" s="238">
        <f>D5</f>
        <v>2016</v>
      </c>
      <c r="J5" s="114">
        <v>0</v>
      </c>
    </row>
    <row r="6" spans="1:10" ht="25.15" customHeight="1" x14ac:dyDescent="0.25">
      <c r="A6" s="32" t="s">
        <v>46</v>
      </c>
      <c r="B6" s="8">
        <v>432</v>
      </c>
      <c r="C6" s="4">
        <v>0</v>
      </c>
      <c r="D6" s="8">
        <v>320</v>
      </c>
      <c r="E6" s="6">
        <v>0</v>
      </c>
      <c r="F6" s="7" t="s">
        <v>101</v>
      </c>
      <c r="G6" s="9">
        <f>SUM(G7:G9)</f>
        <v>52663</v>
      </c>
      <c r="H6" s="8">
        <v>0</v>
      </c>
      <c r="I6" s="9">
        <f>SUM(I7:I9)</f>
        <v>50384</v>
      </c>
      <c r="J6" s="33">
        <v>0</v>
      </c>
    </row>
    <row r="7" spans="1:10" x14ac:dyDescent="0.25">
      <c r="A7" s="32" t="s">
        <v>47</v>
      </c>
      <c r="B7" s="8">
        <v>62</v>
      </c>
      <c r="C7" s="4">
        <v>0</v>
      </c>
      <c r="D7" s="8">
        <v>78</v>
      </c>
      <c r="E7" s="6">
        <v>0</v>
      </c>
      <c r="F7" s="10" t="s">
        <v>17</v>
      </c>
      <c r="G7" s="12">
        <v>49740</v>
      </c>
      <c r="H7" s="11">
        <v>0</v>
      </c>
      <c r="I7" s="12">
        <v>47904</v>
      </c>
      <c r="J7" s="34">
        <v>0</v>
      </c>
    </row>
    <row r="8" spans="1:10" x14ac:dyDescent="0.25">
      <c r="A8" s="32" t="s">
        <v>48</v>
      </c>
      <c r="B8" s="8">
        <v>776</v>
      </c>
      <c r="C8" s="4">
        <v>0</v>
      </c>
      <c r="D8" s="8">
        <v>729</v>
      </c>
      <c r="E8" s="6">
        <v>0</v>
      </c>
      <c r="F8" s="53" t="s">
        <v>187</v>
      </c>
      <c r="G8" s="15">
        <v>2426</v>
      </c>
      <c r="H8" s="15">
        <v>0</v>
      </c>
      <c r="I8" s="12">
        <v>2000</v>
      </c>
      <c r="J8" s="34">
        <v>0</v>
      </c>
    </row>
    <row r="9" spans="1:10" x14ac:dyDescent="0.25">
      <c r="A9" s="32" t="s">
        <v>49</v>
      </c>
      <c r="B9" s="8">
        <v>402</v>
      </c>
      <c r="C9" s="4">
        <v>0</v>
      </c>
      <c r="D9" s="8">
        <v>336</v>
      </c>
      <c r="E9" s="6">
        <v>0</v>
      </c>
      <c r="F9" s="53" t="s">
        <v>102</v>
      </c>
      <c r="G9" s="12">
        <v>497</v>
      </c>
      <c r="H9" s="11">
        <v>0</v>
      </c>
      <c r="I9" s="12">
        <v>480</v>
      </c>
      <c r="J9" s="33">
        <v>0</v>
      </c>
    </row>
    <row r="10" spans="1:10" x14ac:dyDescent="0.25">
      <c r="A10" s="32" t="s">
        <v>50</v>
      </c>
      <c r="B10" s="8">
        <v>76</v>
      </c>
      <c r="C10" s="4">
        <v>0</v>
      </c>
      <c r="D10" s="8">
        <v>59</v>
      </c>
      <c r="E10" s="6">
        <v>0</v>
      </c>
      <c r="F10" s="10" t="s">
        <v>137</v>
      </c>
      <c r="G10" s="12" t="s">
        <v>137</v>
      </c>
      <c r="H10" s="11" t="s">
        <v>137</v>
      </c>
      <c r="I10" s="12" t="s">
        <v>137</v>
      </c>
      <c r="J10" s="33">
        <v>0</v>
      </c>
    </row>
    <row r="11" spans="1:10" x14ac:dyDescent="0.25">
      <c r="A11" s="32" t="s">
        <v>205</v>
      </c>
      <c r="B11" s="8">
        <v>0</v>
      </c>
      <c r="C11" s="4">
        <v>0</v>
      </c>
      <c r="D11" s="8"/>
      <c r="E11" s="6">
        <v>0</v>
      </c>
      <c r="F11" s="7" t="s">
        <v>103</v>
      </c>
      <c r="G11" s="4">
        <f>SUM(G12:G14)</f>
        <v>12084</v>
      </c>
      <c r="H11" s="4">
        <v>0</v>
      </c>
      <c r="I11" s="4">
        <f>SUM(I12:I14)</f>
        <v>14265</v>
      </c>
      <c r="J11" s="33">
        <v>0</v>
      </c>
    </row>
    <row r="12" spans="1:10" x14ac:dyDescent="0.25">
      <c r="A12" s="35"/>
      <c r="B12" s="179"/>
      <c r="C12" s="4">
        <v>0</v>
      </c>
      <c r="D12" s="179"/>
      <c r="E12" s="6">
        <v>0</v>
      </c>
      <c r="F12" s="10" t="s">
        <v>104</v>
      </c>
      <c r="G12" s="12">
        <v>10855</v>
      </c>
      <c r="H12" s="11">
        <v>0</v>
      </c>
      <c r="I12" s="12">
        <v>13256</v>
      </c>
      <c r="J12" s="33">
        <v>0</v>
      </c>
    </row>
    <row r="13" spans="1:10" x14ac:dyDescent="0.25">
      <c r="A13" s="32" t="s">
        <v>51</v>
      </c>
      <c r="B13" s="8">
        <f>SUM(B14:B26)</f>
        <v>7761</v>
      </c>
      <c r="C13" s="4">
        <v>0</v>
      </c>
      <c r="D13" s="8">
        <f>SUM(D14:D26)</f>
        <v>8231</v>
      </c>
      <c r="E13" s="6">
        <v>0</v>
      </c>
      <c r="F13" s="10" t="s">
        <v>105</v>
      </c>
      <c r="G13" s="12">
        <v>1222</v>
      </c>
      <c r="H13" s="11">
        <v>0</v>
      </c>
      <c r="I13" s="12">
        <v>1009</v>
      </c>
      <c r="J13" s="34">
        <v>0</v>
      </c>
    </row>
    <row r="14" spans="1:10" x14ac:dyDescent="0.25">
      <c r="A14" s="36" t="s">
        <v>145</v>
      </c>
      <c r="B14" s="15">
        <v>148</v>
      </c>
      <c r="C14" s="11">
        <v>0</v>
      </c>
      <c r="D14" s="15">
        <v>146</v>
      </c>
      <c r="E14" s="6">
        <v>0</v>
      </c>
      <c r="F14" s="10" t="s">
        <v>106</v>
      </c>
      <c r="G14" s="15">
        <v>7</v>
      </c>
      <c r="H14" s="15">
        <v>0</v>
      </c>
      <c r="I14" s="12">
        <v>0</v>
      </c>
      <c r="J14" s="34">
        <v>0</v>
      </c>
    </row>
    <row r="15" spans="1:10" x14ac:dyDescent="0.25">
      <c r="A15" s="36" t="s">
        <v>53</v>
      </c>
      <c r="B15" s="15">
        <v>664</v>
      </c>
      <c r="C15" s="11">
        <v>0</v>
      </c>
      <c r="D15" s="15">
        <v>727</v>
      </c>
      <c r="E15" s="6">
        <v>0</v>
      </c>
      <c r="F15" s="13"/>
      <c r="G15" s="9"/>
      <c r="H15" s="8">
        <v>0</v>
      </c>
      <c r="I15" s="9"/>
      <c r="J15" s="33">
        <v>0</v>
      </c>
    </row>
    <row r="16" spans="1:10" x14ac:dyDescent="0.25">
      <c r="A16" s="36" t="s">
        <v>55</v>
      </c>
      <c r="B16" s="15">
        <v>195</v>
      </c>
      <c r="C16" s="11">
        <v>0</v>
      </c>
      <c r="D16" s="15">
        <v>230</v>
      </c>
      <c r="E16" s="6">
        <v>0</v>
      </c>
      <c r="F16" s="7" t="s">
        <v>107</v>
      </c>
      <c r="G16" s="9">
        <f>SUM(G18+G27+G37+G44+G47+G55)</f>
        <v>10444</v>
      </c>
      <c r="H16" s="8">
        <v>0</v>
      </c>
      <c r="I16" s="9">
        <f>SUM(I18+I27+I37+I44+I47+I55)</f>
        <v>9012</v>
      </c>
      <c r="J16" s="33">
        <v>0</v>
      </c>
    </row>
    <row r="17" spans="1:10" x14ac:dyDescent="0.25">
      <c r="A17" s="36" t="s">
        <v>160</v>
      </c>
      <c r="B17" s="15">
        <v>113</v>
      </c>
      <c r="C17" s="11">
        <v>0</v>
      </c>
      <c r="D17" s="15">
        <v>241</v>
      </c>
      <c r="E17" s="6">
        <v>0</v>
      </c>
      <c r="F17" s="7"/>
      <c r="G17" s="9"/>
      <c r="H17" s="8">
        <v>0</v>
      </c>
      <c r="I17" s="9"/>
      <c r="J17" s="34">
        <v>0</v>
      </c>
    </row>
    <row r="18" spans="1:10" x14ac:dyDescent="0.25">
      <c r="A18" s="36" t="s">
        <v>58</v>
      </c>
      <c r="B18" s="15">
        <v>1145</v>
      </c>
      <c r="C18" s="11">
        <v>0</v>
      </c>
      <c r="D18" s="15">
        <v>1199</v>
      </c>
      <c r="E18" s="6">
        <v>0</v>
      </c>
      <c r="F18" s="16" t="s">
        <v>85</v>
      </c>
      <c r="G18" s="4">
        <f>SUM(G19:G25)</f>
        <v>5935</v>
      </c>
      <c r="H18" s="4">
        <v>0</v>
      </c>
      <c r="I18" s="4">
        <f>SUM(I19:I25)</f>
        <v>5266</v>
      </c>
      <c r="J18" s="34">
        <v>0</v>
      </c>
    </row>
    <row r="19" spans="1:10" x14ac:dyDescent="0.25">
      <c r="A19" s="36" t="s">
        <v>60</v>
      </c>
      <c r="B19" s="15">
        <v>2</v>
      </c>
      <c r="C19" s="11">
        <v>0</v>
      </c>
      <c r="D19" s="15">
        <v>0</v>
      </c>
      <c r="E19" s="6">
        <v>0</v>
      </c>
      <c r="F19" s="17" t="s">
        <v>112</v>
      </c>
      <c r="G19" s="12">
        <v>4084</v>
      </c>
      <c r="H19" s="11">
        <v>0</v>
      </c>
      <c r="I19" s="12">
        <v>3638</v>
      </c>
      <c r="J19" s="34">
        <v>0</v>
      </c>
    </row>
    <row r="20" spans="1:10" x14ac:dyDescent="0.25">
      <c r="A20" s="36" t="s">
        <v>61</v>
      </c>
      <c r="B20" s="15">
        <v>397</v>
      </c>
      <c r="C20" s="11"/>
      <c r="D20" s="15">
        <v>406</v>
      </c>
      <c r="E20" s="6">
        <v>0</v>
      </c>
      <c r="F20" s="17" t="s">
        <v>108</v>
      </c>
      <c r="G20" s="12">
        <v>1121</v>
      </c>
      <c r="H20" s="11">
        <v>0</v>
      </c>
      <c r="I20" s="12">
        <v>1025</v>
      </c>
      <c r="J20" s="34">
        <v>0</v>
      </c>
    </row>
    <row r="21" spans="1:10" x14ac:dyDescent="0.25">
      <c r="A21" s="36" t="s">
        <v>156</v>
      </c>
      <c r="B21" s="15">
        <v>89</v>
      </c>
      <c r="C21" s="11">
        <v>0</v>
      </c>
      <c r="D21" s="15">
        <v>73</v>
      </c>
      <c r="E21" s="6">
        <v>0</v>
      </c>
      <c r="F21" s="17" t="s">
        <v>109</v>
      </c>
      <c r="G21" s="240">
        <v>50</v>
      </c>
      <c r="H21" s="11">
        <v>0</v>
      </c>
      <c r="I21" s="12">
        <v>55</v>
      </c>
      <c r="J21" s="34">
        <v>0</v>
      </c>
    </row>
    <row r="22" spans="1:10" x14ac:dyDescent="0.25">
      <c r="A22" s="36" t="s">
        <v>54</v>
      </c>
      <c r="B22" s="15">
        <v>226</v>
      </c>
      <c r="C22" s="11">
        <v>0</v>
      </c>
      <c r="D22" s="15">
        <v>169</v>
      </c>
      <c r="E22" s="6">
        <v>0</v>
      </c>
      <c r="F22" s="18" t="s">
        <v>88</v>
      </c>
      <c r="G22" s="240">
        <v>400</v>
      </c>
      <c r="H22" s="8">
        <v>0</v>
      </c>
      <c r="I22" s="12">
        <v>353</v>
      </c>
      <c r="J22" s="34">
        <v>0</v>
      </c>
    </row>
    <row r="23" spans="1:10" x14ac:dyDescent="0.25">
      <c r="A23" s="36" t="s">
        <v>57</v>
      </c>
      <c r="B23" s="15">
        <v>358</v>
      </c>
      <c r="C23" s="11">
        <v>0</v>
      </c>
      <c r="D23" s="15">
        <v>458</v>
      </c>
      <c r="E23" s="6">
        <v>0</v>
      </c>
      <c r="F23" s="18" t="s">
        <v>18</v>
      </c>
      <c r="G23" s="240">
        <v>218</v>
      </c>
      <c r="H23" s="8">
        <v>0</v>
      </c>
      <c r="I23" s="12">
        <v>78</v>
      </c>
      <c r="J23" s="33">
        <v>0</v>
      </c>
    </row>
    <row r="24" spans="1:10" x14ac:dyDescent="0.25">
      <c r="A24" s="36" t="s">
        <v>59</v>
      </c>
      <c r="B24" s="15">
        <v>3494</v>
      </c>
      <c r="C24" s="11">
        <v>0</v>
      </c>
      <c r="D24" s="15">
        <v>3573</v>
      </c>
      <c r="E24" s="6">
        <v>0</v>
      </c>
      <c r="F24" s="18" t="s">
        <v>110</v>
      </c>
      <c r="G24" s="240">
        <v>11</v>
      </c>
      <c r="H24" s="11">
        <v>0</v>
      </c>
      <c r="I24" s="12">
        <v>0</v>
      </c>
      <c r="J24" s="33">
        <v>0</v>
      </c>
    </row>
    <row r="25" spans="1:10" x14ac:dyDescent="0.25">
      <c r="A25" s="36" t="s">
        <v>146</v>
      </c>
      <c r="B25" s="15">
        <v>580</v>
      </c>
      <c r="C25" s="11">
        <v>0</v>
      </c>
      <c r="D25" s="15">
        <v>613</v>
      </c>
      <c r="E25" s="6"/>
      <c r="F25" s="18" t="s">
        <v>111</v>
      </c>
      <c r="G25" s="11">
        <v>51</v>
      </c>
      <c r="H25" s="8">
        <v>0</v>
      </c>
      <c r="I25" s="12">
        <v>117</v>
      </c>
      <c r="J25" s="33">
        <v>0</v>
      </c>
    </row>
    <row r="26" spans="1:10" x14ac:dyDescent="0.25">
      <c r="A26" s="36" t="s">
        <v>56</v>
      </c>
      <c r="B26" s="15">
        <v>350</v>
      </c>
      <c r="C26" s="11">
        <v>0</v>
      </c>
      <c r="D26" s="15">
        <v>396</v>
      </c>
      <c r="E26" s="6">
        <v>0</v>
      </c>
      <c r="F26" s="147"/>
      <c r="G26" s="9"/>
      <c r="H26" s="8">
        <v>0</v>
      </c>
      <c r="I26" s="9"/>
      <c r="J26" s="34">
        <v>0</v>
      </c>
    </row>
    <row r="27" spans="1:10" x14ac:dyDescent="0.25">
      <c r="A27" s="36" t="s">
        <v>137</v>
      </c>
      <c r="B27" s="4"/>
      <c r="C27" s="4">
        <v>0</v>
      </c>
      <c r="D27" s="4" t="s">
        <v>137</v>
      </c>
      <c r="E27" s="6">
        <v>0</v>
      </c>
      <c r="F27" s="16" t="s">
        <v>176</v>
      </c>
      <c r="G27" s="9">
        <f>G28+G33</f>
        <v>2305</v>
      </c>
      <c r="H27" s="8">
        <v>0</v>
      </c>
      <c r="I27" s="9">
        <f>I28+I33</f>
        <v>1949</v>
      </c>
      <c r="J27" s="34">
        <v>0</v>
      </c>
    </row>
    <row r="28" spans="1:10" x14ac:dyDescent="0.25">
      <c r="A28" s="32" t="s">
        <v>62</v>
      </c>
      <c r="B28" s="8">
        <f>SUM(B29:B34)</f>
        <v>1494</v>
      </c>
      <c r="C28" s="4">
        <v>0</v>
      </c>
      <c r="D28" s="8">
        <f>SUM(D29:D34)</f>
        <v>1554</v>
      </c>
      <c r="E28" s="6">
        <v>0</v>
      </c>
      <c r="F28" s="19" t="s">
        <v>90</v>
      </c>
      <c r="G28" s="4">
        <f>SUM(G29:G32)</f>
        <v>544</v>
      </c>
      <c r="H28" s="11">
        <v>0</v>
      </c>
      <c r="I28" s="4">
        <f>SUM(I29:I32)</f>
        <v>472</v>
      </c>
      <c r="J28" s="34">
        <v>0</v>
      </c>
    </row>
    <row r="29" spans="1:10" x14ac:dyDescent="0.25">
      <c r="A29" s="36" t="s">
        <v>52</v>
      </c>
      <c r="B29" s="15">
        <v>215</v>
      </c>
      <c r="C29" s="11">
        <v>0</v>
      </c>
      <c r="D29" s="15">
        <v>306</v>
      </c>
      <c r="E29" s="6">
        <v>0</v>
      </c>
      <c r="F29" s="20" t="s">
        <v>112</v>
      </c>
      <c r="G29" s="240">
        <v>335</v>
      </c>
      <c r="H29" s="11">
        <v>0</v>
      </c>
      <c r="I29" s="12">
        <v>269</v>
      </c>
      <c r="J29" s="34">
        <v>0</v>
      </c>
    </row>
    <row r="30" spans="1:10" x14ac:dyDescent="0.25">
      <c r="A30" s="36" t="s">
        <v>63</v>
      </c>
      <c r="B30" s="15">
        <v>530</v>
      </c>
      <c r="C30" s="11">
        <v>0</v>
      </c>
      <c r="D30" s="15">
        <v>611</v>
      </c>
      <c r="E30" s="6">
        <v>0</v>
      </c>
      <c r="F30" s="21" t="s">
        <v>91</v>
      </c>
      <c r="G30" s="240">
        <v>194</v>
      </c>
      <c r="H30" s="11">
        <v>0</v>
      </c>
      <c r="I30" s="12">
        <v>181</v>
      </c>
      <c r="J30" s="34">
        <v>0</v>
      </c>
    </row>
    <row r="31" spans="1:10" x14ac:dyDescent="0.25">
      <c r="A31" s="36" t="s">
        <v>64</v>
      </c>
      <c r="B31" s="15">
        <v>514</v>
      </c>
      <c r="C31" s="11">
        <v>0</v>
      </c>
      <c r="D31" s="15">
        <v>475</v>
      </c>
      <c r="E31" s="6">
        <v>0</v>
      </c>
      <c r="F31" s="20" t="s">
        <v>113</v>
      </c>
      <c r="G31" s="12">
        <v>14</v>
      </c>
      <c r="H31" s="11">
        <v>0</v>
      </c>
      <c r="I31" s="12">
        <v>21</v>
      </c>
      <c r="J31" s="34">
        <v>0</v>
      </c>
    </row>
    <row r="32" spans="1:10" x14ac:dyDescent="0.25">
      <c r="A32" s="36" t="s">
        <v>180</v>
      </c>
      <c r="B32" s="15">
        <v>20</v>
      </c>
      <c r="C32" s="11">
        <v>0</v>
      </c>
      <c r="D32" s="15">
        <v>28</v>
      </c>
      <c r="E32" s="6">
        <v>0</v>
      </c>
      <c r="F32" s="20" t="s">
        <v>19</v>
      </c>
      <c r="G32" s="12">
        <v>1</v>
      </c>
      <c r="H32" s="4">
        <v>0</v>
      </c>
      <c r="I32" s="12">
        <v>1</v>
      </c>
      <c r="J32" s="33">
        <v>0</v>
      </c>
    </row>
    <row r="33" spans="1:10" x14ac:dyDescent="0.25">
      <c r="A33" s="36" t="s">
        <v>65</v>
      </c>
      <c r="B33" s="15">
        <v>17</v>
      </c>
      <c r="C33" s="11">
        <v>0</v>
      </c>
      <c r="D33" s="15">
        <v>14</v>
      </c>
      <c r="E33" s="6">
        <v>0</v>
      </c>
      <c r="F33" s="19" t="s">
        <v>92</v>
      </c>
      <c r="G33" s="4">
        <f>SUM(G34:G36)</f>
        <v>1761</v>
      </c>
      <c r="H33" s="8">
        <v>0</v>
      </c>
      <c r="I33" s="4">
        <f>SUM(I34:I36)</f>
        <v>1477</v>
      </c>
      <c r="J33" s="34">
        <v>0</v>
      </c>
    </row>
    <row r="34" spans="1:10" x14ac:dyDescent="0.25">
      <c r="A34" s="36" t="s">
        <v>147</v>
      </c>
      <c r="B34" s="15">
        <v>198</v>
      </c>
      <c r="C34" s="11">
        <v>0</v>
      </c>
      <c r="D34" s="15">
        <v>120</v>
      </c>
      <c r="E34" s="6">
        <v>0</v>
      </c>
      <c r="F34" s="20" t="s">
        <v>93</v>
      </c>
      <c r="G34" s="12">
        <v>1761</v>
      </c>
      <c r="H34" s="11">
        <v>0</v>
      </c>
      <c r="I34" s="12">
        <v>1477</v>
      </c>
      <c r="J34" s="34">
        <v>0</v>
      </c>
    </row>
    <row r="35" spans="1:10" x14ac:dyDescent="0.25">
      <c r="A35" s="35"/>
      <c r="B35" s="179"/>
      <c r="C35" s="11">
        <v>0</v>
      </c>
      <c r="D35" s="179" t="s">
        <v>137</v>
      </c>
      <c r="E35" s="6">
        <v>0</v>
      </c>
      <c r="F35" s="20" t="s">
        <v>19</v>
      </c>
      <c r="G35" s="11">
        <v>0</v>
      </c>
      <c r="H35" s="11">
        <v>0</v>
      </c>
      <c r="I35" s="12">
        <v>0</v>
      </c>
      <c r="J35" s="34">
        <v>0</v>
      </c>
    </row>
    <row r="36" spans="1:10" x14ac:dyDescent="0.25">
      <c r="A36" s="32" t="s">
        <v>66</v>
      </c>
      <c r="B36" s="8">
        <f>SUM(B37:B39)</f>
        <v>1380</v>
      </c>
      <c r="C36" s="4">
        <v>0</v>
      </c>
      <c r="D36" s="8">
        <f>SUM(D37:D39)</f>
        <v>1659</v>
      </c>
      <c r="E36" s="6">
        <v>0</v>
      </c>
      <c r="F36" s="13"/>
      <c r="G36" s="9"/>
      <c r="H36" s="8">
        <v>0</v>
      </c>
      <c r="I36" s="9"/>
      <c r="J36" s="34">
        <v>0</v>
      </c>
    </row>
    <row r="37" spans="1:10" x14ac:dyDescent="0.25">
      <c r="A37" s="36" t="s">
        <v>52</v>
      </c>
      <c r="B37" s="15">
        <v>137</v>
      </c>
      <c r="C37" s="11">
        <v>0</v>
      </c>
      <c r="D37" s="15">
        <v>354</v>
      </c>
      <c r="E37" s="6">
        <v>0</v>
      </c>
      <c r="F37" s="49" t="s">
        <v>84</v>
      </c>
      <c r="G37" s="4">
        <f>SUM(G38:G42)</f>
        <v>102</v>
      </c>
      <c r="H37" s="5">
        <v>0</v>
      </c>
      <c r="I37" s="4">
        <f>SUM(I38:I42)</f>
        <v>135</v>
      </c>
      <c r="J37" s="34">
        <v>0</v>
      </c>
    </row>
    <row r="38" spans="1:10" x14ac:dyDescent="0.25">
      <c r="A38" s="36" t="s">
        <v>67</v>
      </c>
      <c r="B38" s="15">
        <v>552</v>
      </c>
      <c r="C38" s="11">
        <v>0</v>
      </c>
      <c r="D38" s="15">
        <v>646</v>
      </c>
      <c r="E38" s="6">
        <v>0</v>
      </c>
      <c r="F38" s="52" t="s">
        <v>114</v>
      </c>
      <c r="G38" s="241">
        <v>32</v>
      </c>
      <c r="H38" s="5">
        <v>0</v>
      </c>
      <c r="I38" s="12">
        <v>82</v>
      </c>
      <c r="J38" s="34">
        <v>0</v>
      </c>
    </row>
    <row r="39" spans="1:10" x14ac:dyDescent="0.25">
      <c r="A39" s="36" t="s">
        <v>68</v>
      </c>
      <c r="B39" s="15">
        <v>691</v>
      </c>
      <c r="C39" s="11">
        <v>0</v>
      </c>
      <c r="D39" s="15">
        <v>659</v>
      </c>
      <c r="E39" s="6">
        <v>0</v>
      </c>
      <c r="F39" s="17" t="s">
        <v>36</v>
      </c>
      <c r="G39" s="241">
        <v>70</v>
      </c>
      <c r="H39" s="5">
        <v>0</v>
      </c>
      <c r="I39" s="12">
        <v>53</v>
      </c>
      <c r="J39" s="34">
        <v>0</v>
      </c>
    </row>
    <row r="40" spans="1:10" x14ac:dyDescent="0.25">
      <c r="A40" s="35"/>
      <c r="B40" s="15"/>
      <c r="C40" s="11">
        <v>0</v>
      </c>
      <c r="D40" s="15"/>
      <c r="E40" s="6">
        <v>0</v>
      </c>
      <c r="F40" s="17" t="s">
        <v>115</v>
      </c>
      <c r="G40" s="241">
        <v>0</v>
      </c>
      <c r="H40" s="14">
        <v>0</v>
      </c>
      <c r="I40" s="12">
        <v>0</v>
      </c>
      <c r="J40" s="34">
        <v>0</v>
      </c>
    </row>
    <row r="41" spans="1:10" x14ac:dyDescent="0.25">
      <c r="A41" s="32" t="s">
        <v>69</v>
      </c>
      <c r="B41" s="8">
        <f>SUM(B42:B44)</f>
        <v>2907</v>
      </c>
      <c r="C41" s="4">
        <v>0</v>
      </c>
      <c r="D41" s="8">
        <f>SUM(D42:D44)</f>
        <v>3204</v>
      </c>
      <c r="E41" s="6">
        <v>0</v>
      </c>
      <c r="F41" s="17" t="s">
        <v>116</v>
      </c>
      <c r="G41" s="241">
        <v>0</v>
      </c>
      <c r="H41" s="14">
        <v>0</v>
      </c>
      <c r="I41" s="12">
        <v>0</v>
      </c>
      <c r="J41" s="34">
        <v>0</v>
      </c>
    </row>
    <row r="42" spans="1:10" x14ac:dyDescent="0.25">
      <c r="A42" s="36" t="s">
        <v>70</v>
      </c>
      <c r="B42" s="15">
        <v>2132</v>
      </c>
      <c r="C42" s="11">
        <v>0</v>
      </c>
      <c r="D42" s="15">
        <v>2443</v>
      </c>
      <c r="E42" s="6">
        <v>0</v>
      </c>
      <c r="F42" s="17" t="s">
        <v>19</v>
      </c>
      <c r="G42" s="241">
        <v>0</v>
      </c>
      <c r="H42" s="14">
        <v>0</v>
      </c>
      <c r="I42" s="12">
        <v>0</v>
      </c>
      <c r="J42" s="34">
        <v>0</v>
      </c>
    </row>
    <row r="43" spans="1:10" x14ac:dyDescent="0.25">
      <c r="A43" s="36" t="s">
        <v>71</v>
      </c>
      <c r="B43" s="15">
        <v>189</v>
      </c>
      <c r="C43" s="11">
        <v>0</v>
      </c>
      <c r="D43" s="15">
        <v>162</v>
      </c>
      <c r="E43" s="6">
        <v>0</v>
      </c>
      <c r="F43" s="7"/>
      <c r="G43" s="9"/>
      <c r="H43" s="8">
        <v>0</v>
      </c>
      <c r="I43" s="9"/>
      <c r="J43" s="34">
        <v>0</v>
      </c>
    </row>
    <row r="44" spans="1:10" x14ac:dyDescent="0.25">
      <c r="A44" s="36" t="s">
        <v>72</v>
      </c>
      <c r="B44" s="15">
        <v>586</v>
      </c>
      <c r="C44" s="11">
        <v>0</v>
      </c>
      <c r="D44" s="15">
        <v>599</v>
      </c>
      <c r="E44" s="6">
        <v>0</v>
      </c>
      <c r="F44" s="16" t="s">
        <v>69</v>
      </c>
      <c r="G44" s="4">
        <f>G45</f>
        <v>1315</v>
      </c>
      <c r="H44" s="11"/>
      <c r="I44" s="4">
        <f>I45</f>
        <v>981</v>
      </c>
      <c r="J44" s="33">
        <v>0</v>
      </c>
    </row>
    <row r="45" spans="1:10" x14ac:dyDescent="0.25">
      <c r="A45" s="32"/>
      <c r="B45" s="179"/>
      <c r="C45" s="11">
        <v>0</v>
      </c>
      <c r="D45" s="179"/>
      <c r="E45" s="6">
        <v>0</v>
      </c>
      <c r="F45" s="51" t="s">
        <v>70</v>
      </c>
      <c r="G45" s="11">
        <v>1315</v>
      </c>
      <c r="H45" s="11">
        <v>0</v>
      </c>
      <c r="I45" s="12">
        <v>981</v>
      </c>
      <c r="J45" s="33">
        <v>0</v>
      </c>
    </row>
    <row r="46" spans="1:10" x14ac:dyDescent="0.25">
      <c r="A46" s="32" t="s">
        <v>73</v>
      </c>
      <c r="B46" s="8">
        <f>SUM(B47:B53)</f>
        <v>1664</v>
      </c>
      <c r="C46" s="4">
        <v>0</v>
      </c>
      <c r="D46" s="8">
        <f>SUM(D47:D53)</f>
        <v>1618</v>
      </c>
      <c r="E46" s="6">
        <v>0</v>
      </c>
      <c r="F46" s="13"/>
      <c r="G46" s="9"/>
      <c r="H46" s="8">
        <v>0</v>
      </c>
      <c r="I46" s="9"/>
      <c r="J46" s="34">
        <v>0</v>
      </c>
    </row>
    <row r="47" spans="1:10" x14ac:dyDescent="0.25">
      <c r="A47" s="36" t="s">
        <v>52</v>
      </c>
      <c r="B47" s="15">
        <v>352</v>
      </c>
      <c r="C47" s="11">
        <v>0</v>
      </c>
      <c r="D47" s="15">
        <v>323</v>
      </c>
      <c r="E47" s="6">
        <v>0</v>
      </c>
      <c r="F47" s="16" t="s">
        <v>51</v>
      </c>
      <c r="G47" s="4">
        <f>SUM(G48:G53)</f>
        <v>780</v>
      </c>
      <c r="H47" s="8">
        <v>0</v>
      </c>
      <c r="I47" s="4">
        <f>SUM(I48:I53)</f>
        <v>681</v>
      </c>
      <c r="J47" s="34">
        <v>0</v>
      </c>
    </row>
    <row r="48" spans="1:10" x14ac:dyDescent="0.25">
      <c r="A48" s="36" t="s">
        <v>148</v>
      </c>
      <c r="B48" s="15">
        <v>195</v>
      </c>
      <c r="C48" s="11">
        <v>0</v>
      </c>
      <c r="D48" s="15">
        <v>189</v>
      </c>
      <c r="E48" s="6">
        <v>0</v>
      </c>
      <c r="F48" s="17" t="s">
        <v>117</v>
      </c>
      <c r="G48" s="12">
        <v>1</v>
      </c>
      <c r="H48" s="11">
        <v>0</v>
      </c>
      <c r="I48" s="12">
        <v>1</v>
      </c>
      <c r="J48" s="34">
        <v>0</v>
      </c>
    </row>
    <row r="49" spans="1:10" x14ac:dyDescent="0.25">
      <c r="A49" s="36" t="s">
        <v>74</v>
      </c>
      <c r="B49" s="15">
        <v>417</v>
      </c>
      <c r="C49" s="11">
        <v>0</v>
      </c>
      <c r="D49" s="15">
        <v>401</v>
      </c>
      <c r="E49" s="6">
        <v>0</v>
      </c>
      <c r="F49" s="52" t="s">
        <v>118</v>
      </c>
      <c r="G49" s="12">
        <v>34</v>
      </c>
      <c r="H49" s="11">
        <v>0</v>
      </c>
      <c r="I49" s="12">
        <v>37</v>
      </c>
      <c r="J49" s="33">
        <v>0</v>
      </c>
    </row>
    <row r="50" spans="1:10" x14ac:dyDescent="0.25">
      <c r="A50" s="36" t="s">
        <v>75</v>
      </c>
      <c r="B50" s="15">
        <v>280</v>
      </c>
      <c r="C50" s="11">
        <v>0</v>
      </c>
      <c r="D50" s="15">
        <v>263</v>
      </c>
      <c r="E50" s="6">
        <v>0</v>
      </c>
      <c r="F50" s="17" t="s">
        <v>119</v>
      </c>
      <c r="G50" s="12">
        <v>433</v>
      </c>
      <c r="H50" s="11">
        <v>0</v>
      </c>
      <c r="I50" s="12">
        <v>352</v>
      </c>
      <c r="J50" s="34">
        <v>0</v>
      </c>
    </row>
    <row r="51" spans="1:10" x14ac:dyDescent="0.25">
      <c r="A51" s="36" t="s">
        <v>76</v>
      </c>
      <c r="B51" s="15">
        <v>294</v>
      </c>
      <c r="C51" s="11">
        <v>0</v>
      </c>
      <c r="D51" s="15">
        <v>320</v>
      </c>
      <c r="E51" s="6">
        <v>0</v>
      </c>
      <c r="F51" s="52" t="s">
        <v>120</v>
      </c>
      <c r="G51" s="12">
        <v>256</v>
      </c>
      <c r="H51" s="11">
        <v>0</v>
      </c>
      <c r="I51" s="12">
        <v>247</v>
      </c>
      <c r="J51" s="34">
        <v>0</v>
      </c>
    </row>
    <row r="52" spans="1:10" x14ac:dyDescent="0.25">
      <c r="A52" s="36" t="s">
        <v>77</v>
      </c>
      <c r="B52" s="15">
        <v>126</v>
      </c>
      <c r="C52" s="11">
        <v>0</v>
      </c>
      <c r="D52" s="15">
        <v>122</v>
      </c>
      <c r="E52" s="6">
        <v>0</v>
      </c>
      <c r="F52" s="17" t="s">
        <v>54</v>
      </c>
      <c r="G52" s="12">
        <v>53</v>
      </c>
      <c r="H52" s="11">
        <v>0</v>
      </c>
      <c r="I52" s="12">
        <v>44</v>
      </c>
      <c r="J52" s="34">
        <v>0</v>
      </c>
    </row>
    <row r="53" spans="1:10" x14ac:dyDescent="0.25">
      <c r="A53" s="149" t="s">
        <v>137</v>
      </c>
      <c r="B53" s="15" t="s">
        <v>137</v>
      </c>
      <c r="C53" s="4">
        <v>0</v>
      </c>
      <c r="D53" s="15" t="s">
        <v>137</v>
      </c>
      <c r="E53" s="6">
        <v>0</v>
      </c>
      <c r="F53" s="17" t="s">
        <v>19</v>
      </c>
      <c r="G53" s="11">
        <v>3</v>
      </c>
      <c r="H53" s="11">
        <v>0</v>
      </c>
      <c r="I53" s="12">
        <v>0</v>
      </c>
      <c r="J53" s="34">
        <v>0</v>
      </c>
    </row>
    <row r="54" spans="1:10" x14ac:dyDescent="0.25">
      <c r="A54" s="47" t="s">
        <v>149</v>
      </c>
      <c r="B54" s="8">
        <v>569</v>
      </c>
      <c r="C54" s="4">
        <v>0</v>
      </c>
      <c r="D54" s="8">
        <v>548</v>
      </c>
      <c r="E54" s="6">
        <v>0</v>
      </c>
      <c r="F54" s="17"/>
      <c r="G54" s="11"/>
      <c r="H54" s="4">
        <v>0</v>
      </c>
      <c r="I54" s="12"/>
      <c r="J54" s="34">
        <v>0</v>
      </c>
    </row>
    <row r="55" spans="1:10" x14ac:dyDescent="0.25">
      <c r="A55" s="32" t="s">
        <v>79</v>
      </c>
      <c r="B55" s="8">
        <v>530</v>
      </c>
      <c r="C55" s="4">
        <v>0</v>
      </c>
      <c r="D55" s="8">
        <v>886</v>
      </c>
      <c r="E55" s="6">
        <v>0</v>
      </c>
      <c r="F55" s="16" t="s">
        <v>204</v>
      </c>
      <c r="G55" s="4">
        <v>7</v>
      </c>
      <c r="H55" s="4">
        <v>0</v>
      </c>
      <c r="I55" s="12">
        <v>0</v>
      </c>
      <c r="J55" s="34">
        <v>0</v>
      </c>
    </row>
    <row r="56" spans="1:10" x14ac:dyDescent="0.25">
      <c r="A56" s="32"/>
      <c r="B56" s="8"/>
      <c r="C56" s="4">
        <v>0</v>
      </c>
      <c r="D56" s="8"/>
      <c r="E56" s="6">
        <v>0</v>
      </c>
      <c r="F56" s="13"/>
      <c r="G56" s="9"/>
      <c r="H56" s="8">
        <v>0</v>
      </c>
      <c r="I56" s="9"/>
      <c r="J56" s="33">
        <v>0</v>
      </c>
    </row>
    <row r="57" spans="1:10" x14ac:dyDescent="0.25">
      <c r="A57" s="32" t="s">
        <v>80</v>
      </c>
      <c r="B57" s="8">
        <f>SUM(B58:B61)</f>
        <v>16112</v>
      </c>
      <c r="C57" s="4">
        <v>0</v>
      </c>
      <c r="D57" s="8">
        <f>SUM(D58:D61)</f>
        <v>15707</v>
      </c>
      <c r="E57" s="6">
        <v>0</v>
      </c>
      <c r="F57" s="7" t="s">
        <v>121</v>
      </c>
      <c r="G57" s="9">
        <v>215</v>
      </c>
      <c r="H57" s="15">
        <v>0</v>
      </c>
      <c r="I57" s="9">
        <v>159</v>
      </c>
      <c r="J57" s="34">
        <v>0</v>
      </c>
    </row>
    <row r="58" spans="1:10" x14ac:dyDescent="0.25">
      <c r="A58" s="36" t="s">
        <v>81</v>
      </c>
      <c r="B58" s="15">
        <v>1715</v>
      </c>
      <c r="C58" s="11">
        <v>0</v>
      </c>
      <c r="D58" s="15">
        <v>1610</v>
      </c>
      <c r="E58" s="6">
        <v>0</v>
      </c>
      <c r="F58" s="13"/>
      <c r="G58" s="9"/>
      <c r="H58" s="15">
        <v>0</v>
      </c>
      <c r="I58" s="9"/>
      <c r="J58" s="34">
        <v>0</v>
      </c>
    </row>
    <row r="59" spans="1:10" x14ac:dyDescent="0.25">
      <c r="A59" s="50" t="s">
        <v>82</v>
      </c>
      <c r="B59" s="15">
        <v>3634</v>
      </c>
      <c r="C59" s="11">
        <v>0</v>
      </c>
      <c r="D59" s="15">
        <v>2933</v>
      </c>
      <c r="E59" s="6">
        <v>0</v>
      </c>
      <c r="F59" s="7" t="s">
        <v>122</v>
      </c>
      <c r="G59" s="9">
        <f>SUM(G60:G61)</f>
        <v>1081</v>
      </c>
      <c r="H59" s="8">
        <v>0</v>
      </c>
      <c r="I59" s="9">
        <f>SUM(I60:I61)</f>
        <v>787</v>
      </c>
      <c r="J59" s="34">
        <v>0</v>
      </c>
    </row>
    <row r="60" spans="1:10" x14ac:dyDescent="0.25">
      <c r="A60" s="36" t="s">
        <v>83</v>
      </c>
      <c r="B60" s="15">
        <v>10649</v>
      </c>
      <c r="C60" s="11">
        <v>0</v>
      </c>
      <c r="D60" s="15">
        <v>11059</v>
      </c>
      <c r="E60" s="6">
        <v>0</v>
      </c>
      <c r="F60" s="53" t="s">
        <v>123</v>
      </c>
      <c r="G60" s="12">
        <v>60</v>
      </c>
      <c r="H60" s="4">
        <v>0</v>
      </c>
      <c r="I60" s="12">
        <v>45</v>
      </c>
      <c r="J60" s="33">
        <v>0</v>
      </c>
    </row>
    <row r="61" spans="1:10" x14ac:dyDescent="0.25">
      <c r="A61" s="36" t="s">
        <v>78</v>
      </c>
      <c r="B61" s="15">
        <v>114</v>
      </c>
      <c r="C61" s="11">
        <v>0</v>
      </c>
      <c r="D61" s="15">
        <v>105</v>
      </c>
      <c r="E61" s="6">
        <v>0</v>
      </c>
      <c r="F61" s="53" t="s">
        <v>124</v>
      </c>
      <c r="G61" s="12">
        <v>1021</v>
      </c>
      <c r="H61" s="4">
        <v>0</v>
      </c>
      <c r="I61" s="12">
        <v>742</v>
      </c>
      <c r="J61" s="34">
        <v>0</v>
      </c>
    </row>
    <row r="62" spans="1:10" x14ac:dyDescent="0.25">
      <c r="A62" s="149" t="s">
        <v>137</v>
      </c>
      <c r="B62" s="179" t="s">
        <v>137</v>
      </c>
      <c r="C62" s="11">
        <v>0</v>
      </c>
      <c r="D62" s="179" t="s">
        <v>137</v>
      </c>
      <c r="E62" s="6">
        <v>0</v>
      </c>
      <c r="F62" s="7"/>
      <c r="G62" s="12"/>
      <c r="H62" s="8">
        <v>0</v>
      </c>
      <c r="I62" s="12"/>
      <c r="J62" s="34">
        <v>0</v>
      </c>
    </row>
    <row r="63" spans="1:10" x14ac:dyDescent="0.25">
      <c r="A63" s="47" t="s">
        <v>84</v>
      </c>
      <c r="B63" s="8">
        <v>929</v>
      </c>
      <c r="C63" s="4">
        <v>0</v>
      </c>
      <c r="D63" s="8">
        <v>1156</v>
      </c>
      <c r="E63" s="6">
        <v>0</v>
      </c>
      <c r="F63" s="7" t="s">
        <v>179</v>
      </c>
      <c r="G63" s="4">
        <v>248</v>
      </c>
      <c r="H63" s="14">
        <v>0</v>
      </c>
      <c r="I63" s="9">
        <v>197</v>
      </c>
      <c r="J63" s="34">
        <v>0</v>
      </c>
    </row>
    <row r="64" spans="1:10" x14ac:dyDescent="0.25">
      <c r="A64" s="32"/>
      <c r="B64" s="179"/>
      <c r="C64" s="11">
        <v>0</v>
      </c>
      <c r="D64" s="179"/>
      <c r="E64" s="6">
        <v>0</v>
      </c>
      <c r="F64" s="13"/>
      <c r="G64" s="9"/>
      <c r="H64" s="15"/>
      <c r="I64" s="9"/>
      <c r="J64" s="34">
        <v>0</v>
      </c>
    </row>
    <row r="65" spans="1:10" x14ac:dyDescent="0.25">
      <c r="A65" s="32" t="s">
        <v>85</v>
      </c>
      <c r="B65" s="8">
        <f>SUM(B66:B68)</f>
        <v>18616</v>
      </c>
      <c r="C65" s="4">
        <v>0</v>
      </c>
      <c r="D65" s="8">
        <f>SUM(D66:D68)</f>
        <v>17005</v>
      </c>
      <c r="E65" s="6">
        <v>0</v>
      </c>
      <c r="F65" s="7" t="s">
        <v>89</v>
      </c>
      <c r="G65" s="9">
        <f>SUM(G66:G67)</f>
        <v>1152</v>
      </c>
      <c r="H65" s="15">
        <v>0</v>
      </c>
      <c r="I65" s="9">
        <f>SUM(I66:I67)</f>
        <v>1295</v>
      </c>
      <c r="J65" s="34">
        <v>0</v>
      </c>
    </row>
    <row r="66" spans="1:10" x14ac:dyDescent="0.25">
      <c r="A66" s="36" t="s">
        <v>86</v>
      </c>
      <c r="B66" s="15">
        <v>9681</v>
      </c>
      <c r="C66" s="11">
        <v>0</v>
      </c>
      <c r="D66" s="15">
        <v>9264</v>
      </c>
      <c r="E66" s="6">
        <v>0</v>
      </c>
      <c r="F66" s="10" t="s">
        <v>153</v>
      </c>
      <c r="G66" s="12">
        <v>979</v>
      </c>
      <c r="H66" s="26">
        <v>0</v>
      </c>
      <c r="I66" s="12">
        <v>931</v>
      </c>
      <c r="J66" s="34">
        <v>0</v>
      </c>
    </row>
    <row r="67" spans="1:10" x14ac:dyDescent="0.25">
      <c r="A67" s="36" t="s">
        <v>87</v>
      </c>
      <c r="B67" s="15">
        <v>5611</v>
      </c>
      <c r="C67" s="11">
        <v>0</v>
      </c>
      <c r="D67" s="15">
        <v>4557</v>
      </c>
      <c r="E67" s="6">
        <v>0</v>
      </c>
      <c r="F67" s="53" t="s">
        <v>154</v>
      </c>
      <c r="G67" s="134">
        <v>173</v>
      </c>
      <c r="H67" s="15">
        <v>0</v>
      </c>
      <c r="I67" s="12">
        <v>364</v>
      </c>
      <c r="J67" s="37">
        <v>0</v>
      </c>
    </row>
    <row r="68" spans="1:10" x14ac:dyDescent="0.25">
      <c r="A68" s="36" t="s">
        <v>88</v>
      </c>
      <c r="B68" s="15">
        <v>3324</v>
      </c>
      <c r="C68" s="14">
        <v>0</v>
      </c>
      <c r="D68" s="15">
        <v>3184</v>
      </c>
      <c r="E68" s="6">
        <v>0</v>
      </c>
      <c r="F68" s="13"/>
      <c r="G68" s="26"/>
      <c r="H68" s="15"/>
      <c r="I68" s="26"/>
      <c r="J68" s="33">
        <v>0</v>
      </c>
    </row>
    <row r="69" spans="1:10" x14ac:dyDescent="0.25">
      <c r="A69" s="35"/>
      <c r="B69" s="179"/>
      <c r="C69" s="14">
        <v>0</v>
      </c>
      <c r="D69" s="179"/>
      <c r="E69" s="6">
        <v>0</v>
      </c>
      <c r="F69" s="13"/>
      <c r="G69" s="26"/>
      <c r="H69" s="15"/>
      <c r="I69" s="15"/>
      <c r="J69" s="34">
        <v>0</v>
      </c>
    </row>
    <row r="70" spans="1:10" x14ac:dyDescent="0.25">
      <c r="A70" s="32" t="s">
        <v>89</v>
      </c>
      <c r="B70" s="8">
        <v>422</v>
      </c>
      <c r="C70" s="5">
        <v>0</v>
      </c>
      <c r="D70" s="8">
        <v>450</v>
      </c>
      <c r="E70" s="6">
        <v>0</v>
      </c>
      <c r="F70" s="13"/>
      <c r="G70" s="15"/>
      <c r="H70" s="15">
        <v>0</v>
      </c>
      <c r="I70" s="15"/>
      <c r="J70" s="34">
        <v>0</v>
      </c>
    </row>
    <row r="71" spans="1:10" x14ac:dyDescent="0.25">
      <c r="A71" s="32"/>
      <c r="B71" s="179"/>
      <c r="C71" s="14">
        <v>0</v>
      </c>
      <c r="D71" s="179"/>
      <c r="E71" s="6">
        <v>0</v>
      </c>
      <c r="F71" s="13"/>
      <c r="G71" s="15"/>
      <c r="H71" s="15">
        <v>0</v>
      </c>
      <c r="I71" s="15"/>
      <c r="J71" s="34">
        <v>0</v>
      </c>
    </row>
    <row r="72" spans="1:10" x14ac:dyDescent="0.25">
      <c r="A72" s="32" t="s">
        <v>176</v>
      </c>
      <c r="B72" s="8">
        <f>SUM(B73:B75)</f>
        <v>5691</v>
      </c>
      <c r="C72" s="5">
        <v>0</v>
      </c>
      <c r="D72" s="8">
        <f>SUM(D73:D75)</f>
        <v>5635</v>
      </c>
      <c r="E72" s="6">
        <v>0</v>
      </c>
      <c r="F72" s="13"/>
      <c r="G72" s="15"/>
      <c r="H72" s="15"/>
      <c r="I72" s="15"/>
      <c r="J72" s="34"/>
    </row>
    <row r="73" spans="1:10" x14ac:dyDescent="0.25">
      <c r="A73" s="50" t="s">
        <v>150</v>
      </c>
      <c r="B73" s="15">
        <v>341</v>
      </c>
      <c r="C73" s="11">
        <v>0</v>
      </c>
      <c r="D73" s="15">
        <v>749</v>
      </c>
      <c r="E73" s="6">
        <v>0</v>
      </c>
      <c r="F73" s="13"/>
      <c r="G73" s="15"/>
      <c r="H73" s="15"/>
      <c r="I73" s="15"/>
      <c r="J73" s="34"/>
    </row>
    <row r="74" spans="1:10" x14ac:dyDescent="0.25">
      <c r="A74" s="36" t="s">
        <v>151</v>
      </c>
      <c r="B74" s="15">
        <v>3358</v>
      </c>
      <c r="C74" s="11">
        <v>0</v>
      </c>
      <c r="D74" s="15">
        <v>3118</v>
      </c>
      <c r="E74" s="6">
        <v>0</v>
      </c>
      <c r="F74" s="13"/>
      <c r="G74" s="15"/>
      <c r="H74" s="15"/>
      <c r="I74" s="15"/>
      <c r="J74" s="34"/>
    </row>
    <row r="75" spans="1:10" x14ac:dyDescent="0.25">
      <c r="A75" s="36" t="s">
        <v>152</v>
      </c>
      <c r="B75" s="15">
        <v>1992</v>
      </c>
      <c r="C75" s="11">
        <v>0</v>
      </c>
      <c r="D75" s="15">
        <v>1768</v>
      </c>
      <c r="E75" s="6">
        <v>0</v>
      </c>
      <c r="F75" s="13"/>
      <c r="G75" s="15"/>
      <c r="H75" s="15"/>
      <c r="I75" s="15"/>
      <c r="J75" s="34"/>
    </row>
    <row r="76" spans="1:10" x14ac:dyDescent="0.25">
      <c r="A76" s="35"/>
      <c r="B76" s="180"/>
      <c r="C76" s="4">
        <v>0</v>
      </c>
      <c r="D76" s="180"/>
      <c r="E76" s="6">
        <v>0</v>
      </c>
      <c r="F76" s="13"/>
      <c r="G76" s="15"/>
      <c r="H76" s="15"/>
      <c r="I76" s="15"/>
      <c r="J76" s="34"/>
    </row>
    <row r="77" spans="1:10" x14ac:dyDescent="0.25">
      <c r="A77" s="32" t="s">
        <v>96</v>
      </c>
      <c r="B77" s="8">
        <v>4596</v>
      </c>
      <c r="C77" s="4">
        <v>0</v>
      </c>
      <c r="D77" s="8">
        <v>4294</v>
      </c>
      <c r="E77" s="6">
        <v>0</v>
      </c>
      <c r="F77" s="13"/>
      <c r="G77" s="15"/>
      <c r="H77" s="15"/>
      <c r="I77" s="15"/>
      <c r="J77" s="34"/>
    </row>
    <row r="78" spans="1:10" x14ac:dyDescent="0.25">
      <c r="A78" s="47" t="s">
        <v>177</v>
      </c>
      <c r="B78" s="8">
        <v>589</v>
      </c>
      <c r="C78" s="4">
        <v>0</v>
      </c>
      <c r="D78" s="8">
        <v>450</v>
      </c>
      <c r="E78" s="6">
        <v>0</v>
      </c>
      <c r="F78" s="13"/>
      <c r="G78" s="15"/>
      <c r="H78" s="15"/>
      <c r="I78" s="15"/>
      <c r="J78" s="34"/>
    </row>
    <row r="79" spans="1:10" x14ac:dyDescent="0.25">
      <c r="A79" s="32" t="s">
        <v>95</v>
      </c>
      <c r="B79" s="8">
        <v>202</v>
      </c>
      <c r="C79" s="4">
        <v>0</v>
      </c>
      <c r="D79" s="8">
        <v>316</v>
      </c>
      <c r="E79" s="6">
        <v>0</v>
      </c>
      <c r="F79" s="13"/>
      <c r="G79" s="15"/>
      <c r="H79" s="15"/>
      <c r="I79" s="15"/>
      <c r="J79" s="34"/>
    </row>
    <row r="80" spans="1:10" x14ac:dyDescent="0.25">
      <c r="A80" s="149" t="s">
        <v>94</v>
      </c>
      <c r="B80" s="8">
        <v>323</v>
      </c>
      <c r="C80" s="4">
        <v>0</v>
      </c>
      <c r="D80" s="8">
        <v>300</v>
      </c>
      <c r="E80" s="6">
        <v>0</v>
      </c>
      <c r="F80" s="13"/>
      <c r="G80" s="15"/>
      <c r="H80" s="15"/>
      <c r="I80" s="15"/>
      <c r="J80" s="34"/>
    </row>
    <row r="81" spans="1:10" x14ac:dyDescent="0.25">
      <c r="A81" s="32"/>
      <c r="B81" s="4"/>
      <c r="C81" s="11">
        <v>0</v>
      </c>
      <c r="D81" s="4"/>
      <c r="E81" s="6">
        <v>0</v>
      </c>
      <c r="F81" s="13"/>
      <c r="G81" s="15"/>
      <c r="H81" s="15"/>
      <c r="I81" s="15"/>
      <c r="J81" s="34"/>
    </row>
    <row r="82" spans="1:10" x14ac:dyDescent="0.25">
      <c r="A82" s="47" t="s">
        <v>97</v>
      </c>
      <c r="B82" s="8">
        <f>SUM(B83:B85)</f>
        <v>2370</v>
      </c>
      <c r="C82" s="4">
        <v>0</v>
      </c>
      <c r="D82" s="8">
        <f>SUM(D83:D85)</f>
        <v>2195</v>
      </c>
      <c r="E82" s="6">
        <v>0</v>
      </c>
      <c r="F82" s="13"/>
      <c r="G82" s="15"/>
      <c r="H82" s="15">
        <v>0</v>
      </c>
      <c r="I82" s="15"/>
      <c r="J82" s="34">
        <v>0</v>
      </c>
    </row>
    <row r="83" spans="1:10" x14ac:dyDescent="0.25">
      <c r="A83" s="39" t="s">
        <v>98</v>
      </c>
      <c r="B83" s="15">
        <v>1331</v>
      </c>
      <c r="C83" s="11">
        <v>0</v>
      </c>
      <c r="D83" s="15">
        <v>1587</v>
      </c>
      <c r="E83" s="6">
        <v>0</v>
      </c>
      <c r="F83" s="7"/>
      <c r="G83" s="15"/>
      <c r="H83" s="15">
        <v>0</v>
      </c>
      <c r="I83" s="15"/>
      <c r="J83" s="34">
        <v>0</v>
      </c>
    </row>
    <row r="84" spans="1:10" x14ac:dyDescent="0.25">
      <c r="A84" s="39" t="s">
        <v>138</v>
      </c>
      <c r="B84" s="15">
        <v>8</v>
      </c>
      <c r="C84" s="11">
        <v>0</v>
      </c>
      <c r="D84" s="15">
        <v>149</v>
      </c>
      <c r="E84" s="6">
        <v>0</v>
      </c>
      <c r="F84" s="13"/>
      <c r="G84" s="15"/>
      <c r="H84" s="15">
        <v>0</v>
      </c>
      <c r="I84" s="15"/>
      <c r="J84" s="34">
        <v>0</v>
      </c>
    </row>
    <row r="85" spans="1:10" x14ac:dyDescent="0.25">
      <c r="A85" s="116" t="s">
        <v>178</v>
      </c>
      <c r="B85" s="15">
        <f>-8+224+815</f>
        <v>1031</v>
      </c>
      <c r="C85" s="11">
        <v>0</v>
      </c>
      <c r="D85" s="15">
        <v>459</v>
      </c>
      <c r="E85" s="6"/>
      <c r="F85" s="13"/>
      <c r="G85" s="15"/>
      <c r="H85" s="15"/>
      <c r="I85" s="15"/>
      <c r="J85" s="34"/>
    </row>
    <row r="86" spans="1:10" ht="19.5" x14ac:dyDescent="0.3">
      <c r="A86" s="40" t="s">
        <v>137</v>
      </c>
      <c r="B86" s="179"/>
      <c r="C86" s="11">
        <v>0</v>
      </c>
      <c r="D86" s="179"/>
      <c r="E86" s="6">
        <v>0</v>
      </c>
      <c r="F86" s="13"/>
      <c r="G86" s="15"/>
      <c r="H86" s="15">
        <v>0</v>
      </c>
      <c r="I86" s="15"/>
      <c r="J86" s="34">
        <v>0</v>
      </c>
    </row>
    <row r="87" spans="1:10" ht="19.5" x14ac:dyDescent="0.3">
      <c r="A87" s="40" t="s">
        <v>99</v>
      </c>
      <c r="B87" s="8">
        <f>SUM(B6:B11,B13,B28,B36,B41,B46,B54,B55,B57,B63,B65,B70,B72,B77:B78,B79,B80,B82)</f>
        <v>67903</v>
      </c>
      <c r="C87" s="23">
        <v>0</v>
      </c>
      <c r="D87" s="8">
        <f>SUM(D6:D11,D13,D28,D36,D41,D46,D54,D55,D57,D63,D65,D70,D72,D77:D78,D79,D80,D82)</f>
        <v>66730</v>
      </c>
      <c r="E87" s="6">
        <v>0</v>
      </c>
      <c r="F87" s="25" t="s">
        <v>100</v>
      </c>
      <c r="G87" s="4">
        <f>SUM(G$6,G$11,G$16,G$57,G$59,G$63,G$65)</f>
        <v>77887</v>
      </c>
      <c r="H87" s="4">
        <v>0</v>
      </c>
      <c r="I87" s="4">
        <f>SUM(I$6,I$11,I$16,I$57,I$59,I$63,I$65)</f>
        <v>76099</v>
      </c>
      <c r="J87" s="34">
        <v>0</v>
      </c>
    </row>
    <row r="88" spans="1:10" ht="19.5" x14ac:dyDescent="0.25">
      <c r="A88" s="242" t="s">
        <v>137</v>
      </c>
      <c r="B88" s="8" t="s">
        <v>137</v>
      </c>
      <c r="C88" s="24">
        <v>0</v>
      </c>
      <c r="D88" s="8" t="s">
        <v>137</v>
      </c>
      <c r="E88" s="6">
        <v>0</v>
      </c>
      <c r="F88" s="22"/>
      <c r="G88" s="220"/>
      <c r="H88" s="4">
        <v>0</v>
      </c>
      <c r="I88" s="4"/>
      <c r="J88" s="34">
        <v>0</v>
      </c>
    </row>
    <row r="89" spans="1:10" ht="19.5" x14ac:dyDescent="0.25">
      <c r="A89" s="48" t="s">
        <v>44</v>
      </c>
      <c r="B89" s="8">
        <f>G87-B87</f>
        <v>9984</v>
      </c>
      <c r="C89" s="24">
        <v>0</v>
      </c>
      <c r="D89" s="8">
        <f>I87-D87</f>
        <v>9369</v>
      </c>
      <c r="E89" s="6">
        <v>0</v>
      </c>
      <c r="F89" s="22"/>
      <c r="G89" s="226" t="s">
        <v>137</v>
      </c>
      <c r="H89" s="4" t="s">
        <v>137</v>
      </c>
      <c r="I89" s="4" t="s">
        <v>137</v>
      </c>
      <c r="J89" s="34" t="s">
        <v>137</v>
      </c>
    </row>
    <row r="90" spans="1:10" ht="19.5" x14ac:dyDescent="0.25">
      <c r="A90" s="35"/>
      <c r="B90" s="8"/>
      <c r="C90" s="24"/>
      <c r="D90" s="8"/>
      <c r="E90" s="6"/>
      <c r="F90" s="22"/>
      <c r="G90" s="220"/>
      <c r="H90" s="220">
        <v>0</v>
      </c>
      <c r="I90" s="220"/>
      <c r="J90" s="38">
        <v>0</v>
      </c>
    </row>
    <row r="91" spans="1:10" x14ac:dyDescent="0.25">
      <c r="A91" s="35"/>
      <c r="B91" s="226" t="s">
        <v>137</v>
      </c>
      <c r="C91" s="227">
        <v>0</v>
      </c>
      <c r="D91" s="228"/>
      <c r="E91" s="6">
        <v>0</v>
      </c>
      <c r="F91" s="22"/>
      <c r="G91" s="220"/>
      <c r="H91" s="220">
        <v>0</v>
      </c>
      <c r="I91" s="220"/>
      <c r="J91" s="38">
        <v>0</v>
      </c>
    </row>
    <row r="92" spans="1:10" x14ac:dyDescent="0.25">
      <c r="A92" s="41"/>
      <c r="B92" s="226" t="s">
        <v>137</v>
      </c>
      <c r="C92" s="227">
        <v>0</v>
      </c>
      <c r="D92" s="228"/>
      <c r="E92" s="6">
        <v>0</v>
      </c>
      <c r="F92" s="22"/>
      <c r="G92" s="220"/>
      <c r="H92" s="220">
        <v>0</v>
      </c>
      <c r="I92" s="220"/>
      <c r="J92" s="38">
        <v>0</v>
      </c>
    </row>
    <row r="93" spans="1:10" x14ac:dyDescent="0.25">
      <c r="A93" s="41"/>
      <c r="C93" s="227">
        <v>0</v>
      </c>
      <c r="D93" s="228" t="s">
        <v>137</v>
      </c>
      <c r="E93" s="6">
        <v>0</v>
      </c>
      <c r="F93" s="22"/>
      <c r="G93" s="220"/>
      <c r="H93" s="220">
        <v>0</v>
      </c>
      <c r="I93" s="220"/>
      <c r="J93" s="42">
        <v>0</v>
      </c>
    </row>
    <row r="94" spans="1:10" ht="17.649999999999999" customHeight="1" x14ac:dyDescent="0.25">
      <c r="A94" s="41"/>
      <c r="C94" s="227">
        <v>0</v>
      </c>
      <c r="D94" s="228"/>
      <c r="E94" s="6">
        <v>0</v>
      </c>
      <c r="F94" s="22"/>
      <c r="G94" s="220"/>
      <c r="H94" s="220">
        <v>0</v>
      </c>
      <c r="I94" s="220"/>
      <c r="J94" s="42">
        <v>0</v>
      </c>
    </row>
    <row r="95" spans="1:10" ht="17.649999999999999" customHeight="1" thickBot="1" x14ac:dyDescent="0.3">
      <c r="A95" s="43"/>
      <c r="B95" s="229"/>
      <c r="C95" s="230">
        <v>0</v>
      </c>
      <c r="D95" s="231" t="s">
        <v>137</v>
      </c>
      <c r="E95" s="44">
        <v>0</v>
      </c>
      <c r="F95" s="45"/>
      <c r="G95" s="235"/>
      <c r="H95" s="235">
        <v>0</v>
      </c>
      <c r="I95" s="235"/>
      <c r="J95" s="46">
        <v>0</v>
      </c>
    </row>
  </sheetData>
  <mergeCells count="4">
    <mergeCell ref="A1:J1"/>
    <mergeCell ref="A3:J3"/>
    <mergeCell ref="A4:J4"/>
    <mergeCell ref="A2:J2"/>
  </mergeCells>
  <printOptions horizontalCentered="1" verticalCentered="1"/>
  <pageMargins left="0.19685039370078741" right="0.19685039370078741" top="0.39370078740157483" bottom="0.19685039370078741" header="0.51181102362204722" footer="0.15748031496062992"/>
  <pageSetup paperSize="9" scale="47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pageSetUpPr fitToPage="1"/>
  </sheetPr>
  <dimension ref="A1:Q35"/>
  <sheetViews>
    <sheetView topLeftCell="A8" zoomScaleNormal="100" workbookViewId="0">
      <selection activeCell="P11" sqref="P11"/>
    </sheetView>
  </sheetViews>
  <sheetFormatPr defaultColWidth="11.42578125" defaultRowHeight="12.75" x14ac:dyDescent="0.2"/>
  <cols>
    <col min="1" max="1" width="40.7109375" style="128" customWidth="1"/>
    <col min="2" max="2" width="15.7109375" style="171" customWidth="1"/>
    <col min="3" max="3" width="0.85546875" style="128" customWidth="1"/>
    <col min="4" max="4" width="15.7109375" style="128" customWidth="1"/>
    <col min="5" max="5" width="0.85546875" style="128" customWidth="1"/>
    <col min="6" max="6" width="15.7109375" style="128" customWidth="1"/>
    <col min="7" max="7" width="0.85546875" style="128" customWidth="1"/>
    <col min="8" max="8" width="15.7109375" style="128" customWidth="1"/>
    <col min="9" max="9" width="0.85546875" style="128" customWidth="1"/>
    <col min="10" max="10" width="15.7109375" style="128" customWidth="1"/>
    <col min="11" max="11" width="0.85546875" style="128" customWidth="1"/>
    <col min="12" max="12" width="15.7109375" style="128" customWidth="1"/>
    <col min="13" max="13" width="0.85546875" style="128" customWidth="1"/>
    <col min="14" max="14" width="15.7109375" style="146" customWidth="1"/>
    <col min="15" max="15" width="0.85546875" style="146" customWidth="1"/>
    <col min="16" max="16" width="15.7109375" style="146" customWidth="1"/>
    <col min="17" max="17" width="0.85546875" style="128" customWidth="1"/>
    <col min="18" max="235" width="11.42578125" style="128"/>
    <col min="236" max="236" width="40.7109375" style="128" customWidth="1"/>
    <col min="237" max="237" width="15.7109375" style="128" customWidth="1"/>
    <col min="238" max="238" width="0.85546875" style="128" customWidth="1"/>
    <col min="239" max="239" width="15.7109375" style="128" customWidth="1"/>
    <col min="240" max="240" width="0.85546875" style="128" customWidth="1"/>
    <col min="241" max="241" width="15.7109375" style="128" customWidth="1"/>
    <col min="242" max="242" width="0.85546875" style="128" customWidth="1"/>
    <col min="243" max="243" width="15.7109375" style="128" customWidth="1"/>
    <col min="244" max="244" width="0.85546875" style="128" customWidth="1"/>
    <col min="245" max="245" width="15.7109375" style="128" customWidth="1"/>
    <col min="246" max="246" width="0.85546875" style="128" customWidth="1"/>
    <col min="247" max="247" width="15.7109375" style="128" customWidth="1"/>
    <col min="248" max="248" width="0.85546875" style="128" customWidth="1"/>
    <col min="249" max="249" width="15.7109375" style="128" customWidth="1"/>
    <col min="250" max="250" width="0.85546875" style="128" customWidth="1"/>
    <col min="251" max="251" width="15.7109375" style="128" customWidth="1"/>
    <col min="252" max="252" width="0.85546875" style="128" customWidth="1"/>
    <col min="253" max="491" width="11.42578125" style="128"/>
    <col min="492" max="492" width="40.7109375" style="128" customWidth="1"/>
    <col min="493" max="493" width="15.7109375" style="128" customWidth="1"/>
    <col min="494" max="494" width="0.85546875" style="128" customWidth="1"/>
    <col min="495" max="495" width="15.7109375" style="128" customWidth="1"/>
    <col min="496" max="496" width="0.85546875" style="128" customWidth="1"/>
    <col min="497" max="497" width="15.7109375" style="128" customWidth="1"/>
    <col min="498" max="498" width="0.85546875" style="128" customWidth="1"/>
    <col min="499" max="499" width="15.7109375" style="128" customWidth="1"/>
    <col min="500" max="500" width="0.85546875" style="128" customWidth="1"/>
    <col min="501" max="501" width="15.7109375" style="128" customWidth="1"/>
    <col min="502" max="502" width="0.85546875" style="128" customWidth="1"/>
    <col min="503" max="503" width="15.7109375" style="128" customWidth="1"/>
    <col min="504" max="504" width="0.85546875" style="128" customWidth="1"/>
    <col min="505" max="505" width="15.7109375" style="128" customWidth="1"/>
    <col min="506" max="506" width="0.85546875" style="128" customWidth="1"/>
    <col min="507" max="507" width="15.7109375" style="128" customWidth="1"/>
    <col min="508" max="508" width="0.85546875" style="128" customWidth="1"/>
    <col min="509" max="747" width="11.42578125" style="128"/>
    <col min="748" max="748" width="40.7109375" style="128" customWidth="1"/>
    <col min="749" max="749" width="15.7109375" style="128" customWidth="1"/>
    <col min="750" max="750" width="0.85546875" style="128" customWidth="1"/>
    <col min="751" max="751" width="15.7109375" style="128" customWidth="1"/>
    <col min="752" max="752" width="0.85546875" style="128" customWidth="1"/>
    <col min="753" max="753" width="15.7109375" style="128" customWidth="1"/>
    <col min="754" max="754" width="0.85546875" style="128" customWidth="1"/>
    <col min="755" max="755" width="15.7109375" style="128" customWidth="1"/>
    <col min="756" max="756" width="0.85546875" style="128" customWidth="1"/>
    <col min="757" max="757" width="15.7109375" style="128" customWidth="1"/>
    <col min="758" max="758" width="0.85546875" style="128" customWidth="1"/>
    <col min="759" max="759" width="15.7109375" style="128" customWidth="1"/>
    <col min="760" max="760" width="0.85546875" style="128" customWidth="1"/>
    <col min="761" max="761" width="15.7109375" style="128" customWidth="1"/>
    <col min="762" max="762" width="0.85546875" style="128" customWidth="1"/>
    <col min="763" max="763" width="15.7109375" style="128" customWidth="1"/>
    <col min="764" max="764" width="0.85546875" style="128" customWidth="1"/>
    <col min="765" max="1003" width="11.42578125" style="128"/>
    <col min="1004" max="1004" width="40.7109375" style="128" customWidth="1"/>
    <col min="1005" max="1005" width="15.7109375" style="128" customWidth="1"/>
    <col min="1006" max="1006" width="0.85546875" style="128" customWidth="1"/>
    <col min="1007" max="1007" width="15.7109375" style="128" customWidth="1"/>
    <col min="1008" max="1008" width="0.85546875" style="128" customWidth="1"/>
    <col min="1009" max="1009" width="15.7109375" style="128" customWidth="1"/>
    <col min="1010" max="1010" width="0.85546875" style="128" customWidth="1"/>
    <col min="1011" max="1011" width="15.7109375" style="128" customWidth="1"/>
    <col min="1012" max="1012" width="0.85546875" style="128" customWidth="1"/>
    <col min="1013" max="1013" width="15.7109375" style="128" customWidth="1"/>
    <col min="1014" max="1014" width="0.85546875" style="128" customWidth="1"/>
    <col min="1015" max="1015" width="15.7109375" style="128" customWidth="1"/>
    <col min="1016" max="1016" width="0.85546875" style="128" customWidth="1"/>
    <col min="1017" max="1017" width="15.7109375" style="128" customWidth="1"/>
    <col min="1018" max="1018" width="0.85546875" style="128" customWidth="1"/>
    <col min="1019" max="1019" width="15.7109375" style="128" customWidth="1"/>
    <col min="1020" max="1020" width="0.85546875" style="128" customWidth="1"/>
    <col min="1021" max="1259" width="11.42578125" style="128"/>
    <col min="1260" max="1260" width="40.7109375" style="128" customWidth="1"/>
    <col min="1261" max="1261" width="15.7109375" style="128" customWidth="1"/>
    <col min="1262" max="1262" width="0.85546875" style="128" customWidth="1"/>
    <col min="1263" max="1263" width="15.7109375" style="128" customWidth="1"/>
    <col min="1264" max="1264" width="0.85546875" style="128" customWidth="1"/>
    <col min="1265" max="1265" width="15.7109375" style="128" customWidth="1"/>
    <col min="1266" max="1266" width="0.85546875" style="128" customWidth="1"/>
    <col min="1267" max="1267" width="15.7109375" style="128" customWidth="1"/>
    <col min="1268" max="1268" width="0.85546875" style="128" customWidth="1"/>
    <col min="1269" max="1269" width="15.7109375" style="128" customWidth="1"/>
    <col min="1270" max="1270" width="0.85546875" style="128" customWidth="1"/>
    <col min="1271" max="1271" width="15.7109375" style="128" customWidth="1"/>
    <col min="1272" max="1272" width="0.85546875" style="128" customWidth="1"/>
    <col min="1273" max="1273" width="15.7109375" style="128" customWidth="1"/>
    <col min="1274" max="1274" width="0.85546875" style="128" customWidth="1"/>
    <col min="1275" max="1275" width="15.7109375" style="128" customWidth="1"/>
    <col min="1276" max="1276" width="0.85546875" style="128" customWidth="1"/>
    <col min="1277" max="1515" width="11.42578125" style="128"/>
    <col min="1516" max="1516" width="40.7109375" style="128" customWidth="1"/>
    <col min="1517" max="1517" width="15.7109375" style="128" customWidth="1"/>
    <col min="1518" max="1518" width="0.85546875" style="128" customWidth="1"/>
    <col min="1519" max="1519" width="15.7109375" style="128" customWidth="1"/>
    <col min="1520" max="1520" width="0.85546875" style="128" customWidth="1"/>
    <col min="1521" max="1521" width="15.7109375" style="128" customWidth="1"/>
    <col min="1522" max="1522" width="0.85546875" style="128" customWidth="1"/>
    <col min="1523" max="1523" width="15.7109375" style="128" customWidth="1"/>
    <col min="1524" max="1524" width="0.85546875" style="128" customWidth="1"/>
    <col min="1525" max="1525" width="15.7109375" style="128" customWidth="1"/>
    <col min="1526" max="1526" width="0.85546875" style="128" customWidth="1"/>
    <col min="1527" max="1527" width="15.7109375" style="128" customWidth="1"/>
    <col min="1528" max="1528" width="0.85546875" style="128" customWidth="1"/>
    <col min="1529" max="1529" width="15.7109375" style="128" customWidth="1"/>
    <col min="1530" max="1530" width="0.85546875" style="128" customWidth="1"/>
    <col min="1531" max="1531" width="15.7109375" style="128" customWidth="1"/>
    <col min="1532" max="1532" width="0.85546875" style="128" customWidth="1"/>
    <col min="1533" max="1771" width="11.42578125" style="128"/>
    <col min="1772" max="1772" width="40.7109375" style="128" customWidth="1"/>
    <col min="1773" max="1773" width="15.7109375" style="128" customWidth="1"/>
    <col min="1774" max="1774" width="0.85546875" style="128" customWidth="1"/>
    <col min="1775" max="1775" width="15.7109375" style="128" customWidth="1"/>
    <col min="1776" max="1776" width="0.85546875" style="128" customWidth="1"/>
    <col min="1777" max="1777" width="15.7109375" style="128" customWidth="1"/>
    <col min="1778" max="1778" width="0.85546875" style="128" customWidth="1"/>
    <col min="1779" max="1779" width="15.7109375" style="128" customWidth="1"/>
    <col min="1780" max="1780" width="0.85546875" style="128" customWidth="1"/>
    <col min="1781" max="1781" width="15.7109375" style="128" customWidth="1"/>
    <col min="1782" max="1782" width="0.85546875" style="128" customWidth="1"/>
    <col min="1783" max="1783" width="15.7109375" style="128" customWidth="1"/>
    <col min="1784" max="1784" width="0.85546875" style="128" customWidth="1"/>
    <col min="1785" max="1785" width="15.7109375" style="128" customWidth="1"/>
    <col min="1786" max="1786" width="0.85546875" style="128" customWidth="1"/>
    <col min="1787" max="1787" width="15.7109375" style="128" customWidth="1"/>
    <col min="1788" max="1788" width="0.85546875" style="128" customWidth="1"/>
    <col min="1789" max="2027" width="11.42578125" style="128"/>
    <col min="2028" max="2028" width="40.7109375" style="128" customWidth="1"/>
    <col min="2029" max="2029" width="15.7109375" style="128" customWidth="1"/>
    <col min="2030" max="2030" width="0.85546875" style="128" customWidth="1"/>
    <col min="2031" max="2031" width="15.7109375" style="128" customWidth="1"/>
    <col min="2032" max="2032" width="0.85546875" style="128" customWidth="1"/>
    <col min="2033" max="2033" width="15.7109375" style="128" customWidth="1"/>
    <col min="2034" max="2034" width="0.85546875" style="128" customWidth="1"/>
    <col min="2035" max="2035" width="15.7109375" style="128" customWidth="1"/>
    <col min="2036" max="2036" width="0.85546875" style="128" customWidth="1"/>
    <col min="2037" max="2037" width="15.7109375" style="128" customWidth="1"/>
    <col min="2038" max="2038" width="0.85546875" style="128" customWidth="1"/>
    <col min="2039" max="2039" width="15.7109375" style="128" customWidth="1"/>
    <col min="2040" max="2040" width="0.85546875" style="128" customWidth="1"/>
    <col min="2041" max="2041" width="15.7109375" style="128" customWidth="1"/>
    <col min="2042" max="2042" width="0.85546875" style="128" customWidth="1"/>
    <col min="2043" max="2043" width="15.7109375" style="128" customWidth="1"/>
    <col min="2044" max="2044" width="0.85546875" style="128" customWidth="1"/>
    <col min="2045" max="2283" width="11.42578125" style="128"/>
    <col min="2284" max="2284" width="40.7109375" style="128" customWidth="1"/>
    <col min="2285" max="2285" width="15.7109375" style="128" customWidth="1"/>
    <col min="2286" max="2286" width="0.85546875" style="128" customWidth="1"/>
    <col min="2287" max="2287" width="15.7109375" style="128" customWidth="1"/>
    <col min="2288" max="2288" width="0.85546875" style="128" customWidth="1"/>
    <col min="2289" max="2289" width="15.7109375" style="128" customWidth="1"/>
    <col min="2290" max="2290" width="0.85546875" style="128" customWidth="1"/>
    <col min="2291" max="2291" width="15.7109375" style="128" customWidth="1"/>
    <col min="2292" max="2292" width="0.85546875" style="128" customWidth="1"/>
    <col min="2293" max="2293" width="15.7109375" style="128" customWidth="1"/>
    <col min="2294" max="2294" width="0.85546875" style="128" customWidth="1"/>
    <col min="2295" max="2295" width="15.7109375" style="128" customWidth="1"/>
    <col min="2296" max="2296" width="0.85546875" style="128" customWidth="1"/>
    <col min="2297" max="2297" width="15.7109375" style="128" customWidth="1"/>
    <col min="2298" max="2298" width="0.85546875" style="128" customWidth="1"/>
    <col min="2299" max="2299" width="15.7109375" style="128" customWidth="1"/>
    <col min="2300" max="2300" width="0.85546875" style="128" customWidth="1"/>
    <col min="2301" max="2539" width="11.42578125" style="128"/>
    <col min="2540" max="2540" width="40.7109375" style="128" customWidth="1"/>
    <col min="2541" max="2541" width="15.7109375" style="128" customWidth="1"/>
    <col min="2542" max="2542" width="0.85546875" style="128" customWidth="1"/>
    <col min="2543" max="2543" width="15.7109375" style="128" customWidth="1"/>
    <col min="2544" max="2544" width="0.85546875" style="128" customWidth="1"/>
    <col min="2545" max="2545" width="15.7109375" style="128" customWidth="1"/>
    <col min="2546" max="2546" width="0.85546875" style="128" customWidth="1"/>
    <col min="2547" max="2547" width="15.7109375" style="128" customWidth="1"/>
    <col min="2548" max="2548" width="0.85546875" style="128" customWidth="1"/>
    <col min="2549" max="2549" width="15.7109375" style="128" customWidth="1"/>
    <col min="2550" max="2550" width="0.85546875" style="128" customWidth="1"/>
    <col min="2551" max="2551" width="15.7109375" style="128" customWidth="1"/>
    <col min="2552" max="2552" width="0.85546875" style="128" customWidth="1"/>
    <col min="2553" max="2553" width="15.7109375" style="128" customWidth="1"/>
    <col min="2554" max="2554" width="0.85546875" style="128" customWidth="1"/>
    <col min="2555" max="2555" width="15.7109375" style="128" customWidth="1"/>
    <col min="2556" max="2556" width="0.85546875" style="128" customWidth="1"/>
    <col min="2557" max="2795" width="11.42578125" style="128"/>
    <col min="2796" max="2796" width="40.7109375" style="128" customWidth="1"/>
    <col min="2797" max="2797" width="15.7109375" style="128" customWidth="1"/>
    <col min="2798" max="2798" width="0.85546875" style="128" customWidth="1"/>
    <col min="2799" max="2799" width="15.7109375" style="128" customWidth="1"/>
    <col min="2800" max="2800" width="0.85546875" style="128" customWidth="1"/>
    <col min="2801" max="2801" width="15.7109375" style="128" customWidth="1"/>
    <col min="2802" max="2802" width="0.85546875" style="128" customWidth="1"/>
    <col min="2803" max="2803" width="15.7109375" style="128" customWidth="1"/>
    <col min="2804" max="2804" width="0.85546875" style="128" customWidth="1"/>
    <col min="2805" max="2805" width="15.7109375" style="128" customWidth="1"/>
    <col min="2806" max="2806" width="0.85546875" style="128" customWidth="1"/>
    <col min="2807" max="2807" width="15.7109375" style="128" customWidth="1"/>
    <col min="2808" max="2808" width="0.85546875" style="128" customWidth="1"/>
    <col min="2809" max="2809" width="15.7109375" style="128" customWidth="1"/>
    <col min="2810" max="2810" width="0.85546875" style="128" customWidth="1"/>
    <col min="2811" max="2811" width="15.7109375" style="128" customWidth="1"/>
    <col min="2812" max="2812" width="0.85546875" style="128" customWidth="1"/>
    <col min="2813" max="3051" width="11.42578125" style="128"/>
    <col min="3052" max="3052" width="40.7109375" style="128" customWidth="1"/>
    <col min="3053" max="3053" width="15.7109375" style="128" customWidth="1"/>
    <col min="3054" max="3054" width="0.85546875" style="128" customWidth="1"/>
    <col min="3055" max="3055" width="15.7109375" style="128" customWidth="1"/>
    <col min="3056" max="3056" width="0.85546875" style="128" customWidth="1"/>
    <col min="3057" max="3057" width="15.7109375" style="128" customWidth="1"/>
    <col min="3058" max="3058" width="0.85546875" style="128" customWidth="1"/>
    <col min="3059" max="3059" width="15.7109375" style="128" customWidth="1"/>
    <col min="3060" max="3060" width="0.85546875" style="128" customWidth="1"/>
    <col min="3061" max="3061" width="15.7109375" style="128" customWidth="1"/>
    <col min="3062" max="3062" width="0.85546875" style="128" customWidth="1"/>
    <col min="3063" max="3063" width="15.7109375" style="128" customWidth="1"/>
    <col min="3064" max="3064" width="0.85546875" style="128" customWidth="1"/>
    <col min="3065" max="3065" width="15.7109375" style="128" customWidth="1"/>
    <col min="3066" max="3066" width="0.85546875" style="128" customWidth="1"/>
    <col min="3067" max="3067" width="15.7109375" style="128" customWidth="1"/>
    <col min="3068" max="3068" width="0.85546875" style="128" customWidth="1"/>
    <col min="3069" max="3307" width="11.42578125" style="128"/>
    <col min="3308" max="3308" width="40.7109375" style="128" customWidth="1"/>
    <col min="3309" max="3309" width="15.7109375" style="128" customWidth="1"/>
    <col min="3310" max="3310" width="0.85546875" style="128" customWidth="1"/>
    <col min="3311" max="3311" width="15.7109375" style="128" customWidth="1"/>
    <col min="3312" max="3312" width="0.85546875" style="128" customWidth="1"/>
    <col min="3313" max="3313" width="15.7109375" style="128" customWidth="1"/>
    <col min="3314" max="3314" width="0.85546875" style="128" customWidth="1"/>
    <col min="3315" max="3315" width="15.7109375" style="128" customWidth="1"/>
    <col min="3316" max="3316" width="0.85546875" style="128" customWidth="1"/>
    <col min="3317" max="3317" width="15.7109375" style="128" customWidth="1"/>
    <col min="3318" max="3318" width="0.85546875" style="128" customWidth="1"/>
    <col min="3319" max="3319" width="15.7109375" style="128" customWidth="1"/>
    <col min="3320" max="3320" width="0.85546875" style="128" customWidth="1"/>
    <col min="3321" max="3321" width="15.7109375" style="128" customWidth="1"/>
    <col min="3322" max="3322" width="0.85546875" style="128" customWidth="1"/>
    <col min="3323" max="3323" width="15.7109375" style="128" customWidth="1"/>
    <col min="3324" max="3324" width="0.85546875" style="128" customWidth="1"/>
    <col min="3325" max="3563" width="11.42578125" style="128"/>
    <col min="3564" max="3564" width="40.7109375" style="128" customWidth="1"/>
    <col min="3565" max="3565" width="15.7109375" style="128" customWidth="1"/>
    <col min="3566" max="3566" width="0.85546875" style="128" customWidth="1"/>
    <col min="3567" max="3567" width="15.7109375" style="128" customWidth="1"/>
    <col min="3568" max="3568" width="0.85546875" style="128" customWidth="1"/>
    <col min="3569" max="3569" width="15.7109375" style="128" customWidth="1"/>
    <col min="3570" max="3570" width="0.85546875" style="128" customWidth="1"/>
    <col min="3571" max="3571" width="15.7109375" style="128" customWidth="1"/>
    <col min="3572" max="3572" width="0.85546875" style="128" customWidth="1"/>
    <col min="3573" max="3573" width="15.7109375" style="128" customWidth="1"/>
    <col min="3574" max="3574" width="0.85546875" style="128" customWidth="1"/>
    <col min="3575" max="3575" width="15.7109375" style="128" customWidth="1"/>
    <col min="3576" max="3576" width="0.85546875" style="128" customWidth="1"/>
    <col min="3577" max="3577" width="15.7109375" style="128" customWidth="1"/>
    <col min="3578" max="3578" width="0.85546875" style="128" customWidth="1"/>
    <col min="3579" max="3579" width="15.7109375" style="128" customWidth="1"/>
    <col min="3580" max="3580" width="0.85546875" style="128" customWidth="1"/>
    <col min="3581" max="3819" width="11.42578125" style="128"/>
    <col min="3820" max="3820" width="40.7109375" style="128" customWidth="1"/>
    <col min="3821" max="3821" width="15.7109375" style="128" customWidth="1"/>
    <col min="3822" max="3822" width="0.85546875" style="128" customWidth="1"/>
    <col min="3823" max="3823" width="15.7109375" style="128" customWidth="1"/>
    <col min="3824" max="3824" width="0.85546875" style="128" customWidth="1"/>
    <col min="3825" max="3825" width="15.7109375" style="128" customWidth="1"/>
    <col min="3826" max="3826" width="0.85546875" style="128" customWidth="1"/>
    <col min="3827" max="3827" width="15.7109375" style="128" customWidth="1"/>
    <col min="3828" max="3828" width="0.85546875" style="128" customWidth="1"/>
    <col min="3829" max="3829" width="15.7109375" style="128" customWidth="1"/>
    <col min="3830" max="3830" width="0.85546875" style="128" customWidth="1"/>
    <col min="3831" max="3831" width="15.7109375" style="128" customWidth="1"/>
    <col min="3832" max="3832" width="0.85546875" style="128" customWidth="1"/>
    <col min="3833" max="3833" width="15.7109375" style="128" customWidth="1"/>
    <col min="3834" max="3834" width="0.85546875" style="128" customWidth="1"/>
    <col min="3835" max="3835" width="15.7109375" style="128" customWidth="1"/>
    <col min="3836" max="3836" width="0.85546875" style="128" customWidth="1"/>
    <col min="3837" max="4075" width="11.42578125" style="128"/>
    <col min="4076" max="4076" width="40.7109375" style="128" customWidth="1"/>
    <col min="4077" max="4077" width="15.7109375" style="128" customWidth="1"/>
    <col min="4078" max="4078" width="0.85546875" style="128" customWidth="1"/>
    <col min="4079" max="4079" width="15.7109375" style="128" customWidth="1"/>
    <col min="4080" max="4080" width="0.85546875" style="128" customWidth="1"/>
    <col min="4081" max="4081" width="15.7109375" style="128" customWidth="1"/>
    <col min="4082" max="4082" width="0.85546875" style="128" customWidth="1"/>
    <col min="4083" max="4083" width="15.7109375" style="128" customWidth="1"/>
    <col min="4084" max="4084" width="0.85546875" style="128" customWidth="1"/>
    <col min="4085" max="4085" width="15.7109375" style="128" customWidth="1"/>
    <col min="4086" max="4086" width="0.85546875" style="128" customWidth="1"/>
    <col min="4087" max="4087" width="15.7109375" style="128" customWidth="1"/>
    <col min="4088" max="4088" width="0.85546875" style="128" customWidth="1"/>
    <col min="4089" max="4089" width="15.7109375" style="128" customWidth="1"/>
    <col min="4090" max="4090" width="0.85546875" style="128" customWidth="1"/>
    <col min="4091" max="4091" width="15.7109375" style="128" customWidth="1"/>
    <col min="4092" max="4092" width="0.85546875" style="128" customWidth="1"/>
    <col min="4093" max="4331" width="11.42578125" style="128"/>
    <col min="4332" max="4332" width="40.7109375" style="128" customWidth="1"/>
    <col min="4333" max="4333" width="15.7109375" style="128" customWidth="1"/>
    <col min="4334" max="4334" width="0.85546875" style="128" customWidth="1"/>
    <col min="4335" max="4335" width="15.7109375" style="128" customWidth="1"/>
    <col min="4336" max="4336" width="0.85546875" style="128" customWidth="1"/>
    <col min="4337" max="4337" width="15.7109375" style="128" customWidth="1"/>
    <col min="4338" max="4338" width="0.85546875" style="128" customWidth="1"/>
    <col min="4339" max="4339" width="15.7109375" style="128" customWidth="1"/>
    <col min="4340" max="4340" width="0.85546875" style="128" customWidth="1"/>
    <col min="4341" max="4341" width="15.7109375" style="128" customWidth="1"/>
    <col min="4342" max="4342" width="0.85546875" style="128" customWidth="1"/>
    <col min="4343" max="4343" width="15.7109375" style="128" customWidth="1"/>
    <col min="4344" max="4344" width="0.85546875" style="128" customWidth="1"/>
    <col min="4345" max="4345" width="15.7109375" style="128" customWidth="1"/>
    <col min="4346" max="4346" width="0.85546875" style="128" customWidth="1"/>
    <col min="4347" max="4347" width="15.7109375" style="128" customWidth="1"/>
    <col min="4348" max="4348" width="0.85546875" style="128" customWidth="1"/>
    <col min="4349" max="4587" width="11.42578125" style="128"/>
    <col min="4588" max="4588" width="40.7109375" style="128" customWidth="1"/>
    <col min="4589" max="4589" width="15.7109375" style="128" customWidth="1"/>
    <col min="4590" max="4590" width="0.85546875" style="128" customWidth="1"/>
    <col min="4591" max="4591" width="15.7109375" style="128" customWidth="1"/>
    <col min="4592" max="4592" width="0.85546875" style="128" customWidth="1"/>
    <col min="4593" max="4593" width="15.7109375" style="128" customWidth="1"/>
    <col min="4594" max="4594" width="0.85546875" style="128" customWidth="1"/>
    <col min="4595" max="4595" width="15.7109375" style="128" customWidth="1"/>
    <col min="4596" max="4596" width="0.85546875" style="128" customWidth="1"/>
    <col min="4597" max="4597" width="15.7109375" style="128" customWidth="1"/>
    <col min="4598" max="4598" width="0.85546875" style="128" customWidth="1"/>
    <col min="4599" max="4599" width="15.7109375" style="128" customWidth="1"/>
    <col min="4600" max="4600" width="0.85546875" style="128" customWidth="1"/>
    <col min="4601" max="4601" width="15.7109375" style="128" customWidth="1"/>
    <col min="4602" max="4602" width="0.85546875" style="128" customWidth="1"/>
    <col min="4603" max="4603" width="15.7109375" style="128" customWidth="1"/>
    <col min="4604" max="4604" width="0.85546875" style="128" customWidth="1"/>
    <col min="4605" max="4843" width="11.42578125" style="128"/>
    <col min="4844" max="4844" width="40.7109375" style="128" customWidth="1"/>
    <col min="4845" max="4845" width="15.7109375" style="128" customWidth="1"/>
    <col min="4846" max="4846" width="0.85546875" style="128" customWidth="1"/>
    <col min="4847" max="4847" width="15.7109375" style="128" customWidth="1"/>
    <col min="4848" max="4848" width="0.85546875" style="128" customWidth="1"/>
    <col min="4849" max="4849" width="15.7109375" style="128" customWidth="1"/>
    <col min="4850" max="4850" width="0.85546875" style="128" customWidth="1"/>
    <col min="4851" max="4851" width="15.7109375" style="128" customWidth="1"/>
    <col min="4852" max="4852" width="0.85546875" style="128" customWidth="1"/>
    <col min="4853" max="4853" width="15.7109375" style="128" customWidth="1"/>
    <col min="4854" max="4854" width="0.85546875" style="128" customWidth="1"/>
    <col min="4855" max="4855" width="15.7109375" style="128" customWidth="1"/>
    <col min="4856" max="4856" width="0.85546875" style="128" customWidth="1"/>
    <col min="4857" max="4857" width="15.7109375" style="128" customWidth="1"/>
    <col min="4858" max="4858" width="0.85546875" style="128" customWidth="1"/>
    <col min="4859" max="4859" width="15.7109375" style="128" customWidth="1"/>
    <col min="4860" max="4860" width="0.85546875" style="128" customWidth="1"/>
    <col min="4861" max="5099" width="11.42578125" style="128"/>
    <col min="5100" max="5100" width="40.7109375" style="128" customWidth="1"/>
    <col min="5101" max="5101" width="15.7109375" style="128" customWidth="1"/>
    <col min="5102" max="5102" width="0.85546875" style="128" customWidth="1"/>
    <col min="5103" max="5103" width="15.7109375" style="128" customWidth="1"/>
    <col min="5104" max="5104" width="0.85546875" style="128" customWidth="1"/>
    <col min="5105" max="5105" width="15.7109375" style="128" customWidth="1"/>
    <col min="5106" max="5106" width="0.85546875" style="128" customWidth="1"/>
    <col min="5107" max="5107" width="15.7109375" style="128" customWidth="1"/>
    <col min="5108" max="5108" width="0.85546875" style="128" customWidth="1"/>
    <col min="5109" max="5109" width="15.7109375" style="128" customWidth="1"/>
    <col min="5110" max="5110" width="0.85546875" style="128" customWidth="1"/>
    <col min="5111" max="5111" width="15.7109375" style="128" customWidth="1"/>
    <col min="5112" max="5112" width="0.85546875" style="128" customWidth="1"/>
    <col min="5113" max="5113" width="15.7109375" style="128" customWidth="1"/>
    <col min="5114" max="5114" width="0.85546875" style="128" customWidth="1"/>
    <col min="5115" max="5115" width="15.7109375" style="128" customWidth="1"/>
    <col min="5116" max="5116" width="0.85546875" style="128" customWidth="1"/>
    <col min="5117" max="5355" width="11.42578125" style="128"/>
    <col min="5356" max="5356" width="40.7109375" style="128" customWidth="1"/>
    <col min="5357" max="5357" width="15.7109375" style="128" customWidth="1"/>
    <col min="5358" max="5358" width="0.85546875" style="128" customWidth="1"/>
    <col min="5359" max="5359" width="15.7109375" style="128" customWidth="1"/>
    <col min="5360" max="5360" width="0.85546875" style="128" customWidth="1"/>
    <col min="5361" max="5361" width="15.7109375" style="128" customWidth="1"/>
    <col min="5362" max="5362" width="0.85546875" style="128" customWidth="1"/>
    <col min="5363" max="5363" width="15.7109375" style="128" customWidth="1"/>
    <col min="5364" max="5364" width="0.85546875" style="128" customWidth="1"/>
    <col min="5365" max="5365" width="15.7109375" style="128" customWidth="1"/>
    <col min="5366" max="5366" width="0.85546875" style="128" customWidth="1"/>
    <col min="5367" max="5367" width="15.7109375" style="128" customWidth="1"/>
    <col min="5368" max="5368" width="0.85546875" style="128" customWidth="1"/>
    <col min="5369" max="5369" width="15.7109375" style="128" customWidth="1"/>
    <col min="5370" max="5370" width="0.85546875" style="128" customWidth="1"/>
    <col min="5371" max="5371" width="15.7109375" style="128" customWidth="1"/>
    <col min="5372" max="5372" width="0.85546875" style="128" customWidth="1"/>
    <col min="5373" max="5611" width="11.42578125" style="128"/>
    <col min="5612" max="5612" width="40.7109375" style="128" customWidth="1"/>
    <col min="5613" max="5613" width="15.7109375" style="128" customWidth="1"/>
    <col min="5614" max="5614" width="0.85546875" style="128" customWidth="1"/>
    <col min="5615" max="5615" width="15.7109375" style="128" customWidth="1"/>
    <col min="5616" max="5616" width="0.85546875" style="128" customWidth="1"/>
    <col min="5617" max="5617" width="15.7109375" style="128" customWidth="1"/>
    <col min="5618" max="5618" width="0.85546875" style="128" customWidth="1"/>
    <col min="5619" max="5619" width="15.7109375" style="128" customWidth="1"/>
    <col min="5620" max="5620" width="0.85546875" style="128" customWidth="1"/>
    <col min="5621" max="5621" width="15.7109375" style="128" customWidth="1"/>
    <col min="5622" max="5622" width="0.85546875" style="128" customWidth="1"/>
    <col min="5623" max="5623" width="15.7109375" style="128" customWidth="1"/>
    <col min="5624" max="5624" width="0.85546875" style="128" customWidth="1"/>
    <col min="5625" max="5625" width="15.7109375" style="128" customWidth="1"/>
    <col min="5626" max="5626" width="0.85546875" style="128" customWidth="1"/>
    <col min="5627" max="5627" width="15.7109375" style="128" customWidth="1"/>
    <col min="5628" max="5628" width="0.85546875" style="128" customWidth="1"/>
    <col min="5629" max="5867" width="11.42578125" style="128"/>
    <col min="5868" max="5868" width="40.7109375" style="128" customWidth="1"/>
    <col min="5869" max="5869" width="15.7109375" style="128" customWidth="1"/>
    <col min="5870" max="5870" width="0.85546875" style="128" customWidth="1"/>
    <col min="5871" max="5871" width="15.7109375" style="128" customWidth="1"/>
    <col min="5872" max="5872" width="0.85546875" style="128" customWidth="1"/>
    <col min="5873" max="5873" width="15.7109375" style="128" customWidth="1"/>
    <col min="5874" max="5874" width="0.85546875" style="128" customWidth="1"/>
    <col min="5875" max="5875" width="15.7109375" style="128" customWidth="1"/>
    <col min="5876" max="5876" width="0.85546875" style="128" customWidth="1"/>
    <col min="5877" max="5877" width="15.7109375" style="128" customWidth="1"/>
    <col min="5878" max="5878" width="0.85546875" style="128" customWidth="1"/>
    <col min="5879" max="5879" width="15.7109375" style="128" customWidth="1"/>
    <col min="5880" max="5880" width="0.85546875" style="128" customWidth="1"/>
    <col min="5881" max="5881" width="15.7109375" style="128" customWidth="1"/>
    <col min="5882" max="5882" width="0.85546875" style="128" customWidth="1"/>
    <col min="5883" max="5883" width="15.7109375" style="128" customWidth="1"/>
    <col min="5884" max="5884" width="0.85546875" style="128" customWidth="1"/>
    <col min="5885" max="6123" width="11.42578125" style="128"/>
    <col min="6124" max="6124" width="40.7109375" style="128" customWidth="1"/>
    <col min="6125" max="6125" width="15.7109375" style="128" customWidth="1"/>
    <col min="6126" max="6126" width="0.85546875" style="128" customWidth="1"/>
    <col min="6127" max="6127" width="15.7109375" style="128" customWidth="1"/>
    <col min="6128" max="6128" width="0.85546875" style="128" customWidth="1"/>
    <col min="6129" max="6129" width="15.7109375" style="128" customWidth="1"/>
    <col min="6130" max="6130" width="0.85546875" style="128" customWidth="1"/>
    <col min="6131" max="6131" width="15.7109375" style="128" customWidth="1"/>
    <col min="6132" max="6132" width="0.85546875" style="128" customWidth="1"/>
    <col min="6133" max="6133" width="15.7109375" style="128" customWidth="1"/>
    <col min="6134" max="6134" width="0.85546875" style="128" customWidth="1"/>
    <col min="6135" max="6135" width="15.7109375" style="128" customWidth="1"/>
    <col min="6136" max="6136" width="0.85546875" style="128" customWidth="1"/>
    <col min="6137" max="6137" width="15.7109375" style="128" customWidth="1"/>
    <col min="6138" max="6138" width="0.85546875" style="128" customWidth="1"/>
    <col min="6139" max="6139" width="15.7109375" style="128" customWidth="1"/>
    <col min="6140" max="6140" width="0.85546875" style="128" customWidth="1"/>
    <col min="6141" max="6379" width="11.42578125" style="128"/>
    <col min="6380" max="6380" width="40.7109375" style="128" customWidth="1"/>
    <col min="6381" max="6381" width="15.7109375" style="128" customWidth="1"/>
    <col min="6382" max="6382" width="0.85546875" style="128" customWidth="1"/>
    <col min="6383" max="6383" width="15.7109375" style="128" customWidth="1"/>
    <col min="6384" max="6384" width="0.85546875" style="128" customWidth="1"/>
    <col min="6385" max="6385" width="15.7109375" style="128" customWidth="1"/>
    <col min="6386" max="6386" width="0.85546875" style="128" customWidth="1"/>
    <col min="6387" max="6387" width="15.7109375" style="128" customWidth="1"/>
    <col min="6388" max="6388" width="0.85546875" style="128" customWidth="1"/>
    <col min="6389" max="6389" width="15.7109375" style="128" customWidth="1"/>
    <col min="6390" max="6390" width="0.85546875" style="128" customWidth="1"/>
    <col min="6391" max="6391" width="15.7109375" style="128" customWidth="1"/>
    <col min="6392" max="6392" width="0.85546875" style="128" customWidth="1"/>
    <col min="6393" max="6393" width="15.7109375" style="128" customWidth="1"/>
    <col min="6394" max="6394" width="0.85546875" style="128" customWidth="1"/>
    <col min="6395" max="6395" width="15.7109375" style="128" customWidth="1"/>
    <col min="6396" max="6396" width="0.85546875" style="128" customWidth="1"/>
    <col min="6397" max="6635" width="11.42578125" style="128"/>
    <col min="6636" max="6636" width="40.7109375" style="128" customWidth="1"/>
    <col min="6637" max="6637" width="15.7109375" style="128" customWidth="1"/>
    <col min="6638" max="6638" width="0.85546875" style="128" customWidth="1"/>
    <col min="6639" max="6639" width="15.7109375" style="128" customWidth="1"/>
    <col min="6640" max="6640" width="0.85546875" style="128" customWidth="1"/>
    <col min="6641" max="6641" width="15.7109375" style="128" customWidth="1"/>
    <col min="6642" max="6642" width="0.85546875" style="128" customWidth="1"/>
    <col min="6643" max="6643" width="15.7109375" style="128" customWidth="1"/>
    <col min="6644" max="6644" width="0.85546875" style="128" customWidth="1"/>
    <col min="6645" max="6645" width="15.7109375" style="128" customWidth="1"/>
    <col min="6646" max="6646" width="0.85546875" style="128" customWidth="1"/>
    <col min="6647" max="6647" width="15.7109375" style="128" customWidth="1"/>
    <col min="6648" max="6648" width="0.85546875" style="128" customWidth="1"/>
    <col min="6649" max="6649" width="15.7109375" style="128" customWidth="1"/>
    <col min="6650" max="6650" width="0.85546875" style="128" customWidth="1"/>
    <col min="6651" max="6651" width="15.7109375" style="128" customWidth="1"/>
    <col min="6652" max="6652" width="0.85546875" style="128" customWidth="1"/>
    <col min="6653" max="6891" width="11.42578125" style="128"/>
    <col min="6892" max="6892" width="40.7109375" style="128" customWidth="1"/>
    <col min="6893" max="6893" width="15.7109375" style="128" customWidth="1"/>
    <col min="6894" max="6894" width="0.85546875" style="128" customWidth="1"/>
    <col min="6895" max="6895" width="15.7109375" style="128" customWidth="1"/>
    <col min="6896" max="6896" width="0.85546875" style="128" customWidth="1"/>
    <col min="6897" max="6897" width="15.7109375" style="128" customWidth="1"/>
    <col min="6898" max="6898" width="0.85546875" style="128" customWidth="1"/>
    <col min="6899" max="6899" width="15.7109375" style="128" customWidth="1"/>
    <col min="6900" max="6900" width="0.85546875" style="128" customWidth="1"/>
    <col min="6901" max="6901" width="15.7109375" style="128" customWidth="1"/>
    <col min="6902" max="6902" width="0.85546875" style="128" customWidth="1"/>
    <col min="6903" max="6903" width="15.7109375" style="128" customWidth="1"/>
    <col min="6904" max="6904" width="0.85546875" style="128" customWidth="1"/>
    <col min="6905" max="6905" width="15.7109375" style="128" customWidth="1"/>
    <col min="6906" max="6906" width="0.85546875" style="128" customWidth="1"/>
    <col min="6907" max="6907" width="15.7109375" style="128" customWidth="1"/>
    <col min="6908" max="6908" width="0.85546875" style="128" customWidth="1"/>
    <col min="6909" max="7147" width="11.42578125" style="128"/>
    <col min="7148" max="7148" width="40.7109375" style="128" customWidth="1"/>
    <col min="7149" max="7149" width="15.7109375" style="128" customWidth="1"/>
    <col min="7150" max="7150" width="0.85546875" style="128" customWidth="1"/>
    <col min="7151" max="7151" width="15.7109375" style="128" customWidth="1"/>
    <col min="7152" max="7152" width="0.85546875" style="128" customWidth="1"/>
    <col min="7153" max="7153" width="15.7109375" style="128" customWidth="1"/>
    <col min="7154" max="7154" width="0.85546875" style="128" customWidth="1"/>
    <col min="7155" max="7155" width="15.7109375" style="128" customWidth="1"/>
    <col min="7156" max="7156" width="0.85546875" style="128" customWidth="1"/>
    <col min="7157" max="7157" width="15.7109375" style="128" customWidth="1"/>
    <col min="7158" max="7158" width="0.85546875" style="128" customWidth="1"/>
    <col min="7159" max="7159" width="15.7109375" style="128" customWidth="1"/>
    <col min="7160" max="7160" width="0.85546875" style="128" customWidth="1"/>
    <col min="7161" max="7161" width="15.7109375" style="128" customWidth="1"/>
    <col min="7162" max="7162" width="0.85546875" style="128" customWidth="1"/>
    <col min="7163" max="7163" width="15.7109375" style="128" customWidth="1"/>
    <col min="7164" max="7164" width="0.85546875" style="128" customWidth="1"/>
    <col min="7165" max="7403" width="11.42578125" style="128"/>
    <col min="7404" max="7404" width="40.7109375" style="128" customWidth="1"/>
    <col min="7405" max="7405" width="15.7109375" style="128" customWidth="1"/>
    <col min="7406" max="7406" width="0.85546875" style="128" customWidth="1"/>
    <col min="7407" max="7407" width="15.7109375" style="128" customWidth="1"/>
    <col min="7408" max="7408" width="0.85546875" style="128" customWidth="1"/>
    <col min="7409" max="7409" width="15.7109375" style="128" customWidth="1"/>
    <col min="7410" max="7410" width="0.85546875" style="128" customWidth="1"/>
    <col min="7411" max="7411" width="15.7109375" style="128" customWidth="1"/>
    <col min="7412" max="7412" width="0.85546875" style="128" customWidth="1"/>
    <col min="7413" max="7413" width="15.7109375" style="128" customWidth="1"/>
    <col min="7414" max="7414" width="0.85546875" style="128" customWidth="1"/>
    <col min="7415" max="7415" width="15.7109375" style="128" customWidth="1"/>
    <col min="7416" max="7416" width="0.85546875" style="128" customWidth="1"/>
    <col min="7417" max="7417" width="15.7109375" style="128" customWidth="1"/>
    <col min="7418" max="7418" width="0.85546875" style="128" customWidth="1"/>
    <col min="7419" max="7419" width="15.7109375" style="128" customWidth="1"/>
    <col min="7420" max="7420" width="0.85546875" style="128" customWidth="1"/>
    <col min="7421" max="7659" width="11.42578125" style="128"/>
    <col min="7660" max="7660" width="40.7109375" style="128" customWidth="1"/>
    <col min="7661" max="7661" width="15.7109375" style="128" customWidth="1"/>
    <col min="7662" max="7662" width="0.85546875" style="128" customWidth="1"/>
    <col min="7663" max="7663" width="15.7109375" style="128" customWidth="1"/>
    <col min="7664" max="7664" width="0.85546875" style="128" customWidth="1"/>
    <col min="7665" max="7665" width="15.7109375" style="128" customWidth="1"/>
    <col min="7666" max="7666" width="0.85546875" style="128" customWidth="1"/>
    <col min="7667" max="7667" width="15.7109375" style="128" customWidth="1"/>
    <col min="7668" max="7668" width="0.85546875" style="128" customWidth="1"/>
    <col min="7669" max="7669" width="15.7109375" style="128" customWidth="1"/>
    <col min="7670" max="7670" width="0.85546875" style="128" customWidth="1"/>
    <col min="7671" max="7671" width="15.7109375" style="128" customWidth="1"/>
    <col min="7672" max="7672" width="0.85546875" style="128" customWidth="1"/>
    <col min="7673" max="7673" width="15.7109375" style="128" customWidth="1"/>
    <col min="7674" max="7674" width="0.85546875" style="128" customWidth="1"/>
    <col min="7675" max="7675" width="15.7109375" style="128" customWidth="1"/>
    <col min="7676" max="7676" width="0.85546875" style="128" customWidth="1"/>
    <col min="7677" max="7915" width="11.42578125" style="128"/>
    <col min="7916" max="7916" width="40.7109375" style="128" customWidth="1"/>
    <col min="7917" max="7917" width="15.7109375" style="128" customWidth="1"/>
    <col min="7918" max="7918" width="0.85546875" style="128" customWidth="1"/>
    <col min="7919" max="7919" width="15.7109375" style="128" customWidth="1"/>
    <col min="7920" max="7920" width="0.85546875" style="128" customWidth="1"/>
    <col min="7921" max="7921" width="15.7109375" style="128" customWidth="1"/>
    <col min="7922" max="7922" width="0.85546875" style="128" customWidth="1"/>
    <col min="7923" max="7923" width="15.7109375" style="128" customWidth="1"/>
    <col min="7924" max="7924" width="0.85546875" style="128" customWidth="1"/>
    <col min="7925" max="7925" width="15.7109375" style="128" customWidth="1"/>
    <col min="7926" max="7926" width="0.85546875" style="128" customWidth="1"/>
    <col min="7927" max="7927" width="15.7109375" style="128" customWidth="1"/>
    <col min="7928" max="7928" width="0.85546875" style="128" customWidth="1"/>
    <col min="7929" max="7929" width="15.7109375" style="128" customWidth="1"/>
    <col min="7930" max="7930" width="0.85546875" style="128" customWidth="1"/>
    <col min="7931" max="7931" width="15.7109375" style="128" customWidth="1"/>
    <col min="7932" max="7932" width="0.85546875" style="128" customWidth="1"/>
    <col min="7933" max="8171" width="11.42578125" style="128"/>
    <col min="8172" max="8172" width="40.7109375" style="128" customWidth="1"/>
    <col min="8173" max="8173" width="15.7109375" style="128" customWidth="1"/>
    <col min="8174" max="8174" width="0.85546875" style="128" customWidth="1"/>
    <col min="8175" max="8175" width="15.7109375" style="128" customWidth="1"/>
    <col min="8176" max="8176" width="0.85546875" style="128" customWidth="1"/>
    <col min="8177" max="8177" width="15.7109375" style="128" customWidth="1"/>
    <col min="8178" max="8178" width="0.85546875" style="128" customWidth="1"/>
    <col min="8179" max="8179" width="15.7109375" style="128" customWidth="1"/>
    <col min="8180" max="8180" width="0.85546875" style="128" customWidth="1"/>
    <col min="8181" max="8181" width="15.7109375" style="128" customWidth="1"/>
    <col min="8182" max="8182" width="0.85546875" style="128" customWidth="1"/>
    <col min="8183" max="8183" width="15.7109375" style="128" customWidth="1"/>
    <col min="8184" max="8184" width="0.85546875" style="128" customWidth="1"/>
    <col min="8185" max="8185" width="15.7109375" style="128" customWidth="1"/>
    <col min="8186" max="8186" width="0.85546875" style="128" customWidth="1"/>
    <col min="8187" max="8187" width="15.7109375" style="128" customWidth="1"/>
    <col min="8188" max="8188" width="0.85546875" style="128" customWidth="1"/>
    <col min="8189" max="8427" width="11.42578125" style="128"/>
    <col min="8428" max="8428" width="40.7109375" style="128" customWidth="1"/>
    <col min="8429" max="8429" width="15.7109375" style="128" customWidth="1"/>
    <col min="8430" max="8430" width="0.85546875" style="128" customWidth="1"/>
    <col min="8431" max="8431" width="15.7109375" style="128" customWidth="1"/>
    <col min="8432" max="8432" width="0.85546875" style="128" customWidth="1"/>
    <col min="8433" max="8433" width="15.7109375" style="128" customWidth="1"/>
    <col min="8434" max="8434" width="0.85546875" style="128" customWidth="1"/>
    <col min="8435" max="8435" width="15.7109375" style="128" customWidth="1"/>
    <col min="8436" max="8436" width="0.85546875" style="128" customWidth="1"/>
    <col min="8437" max="8437" width="15.7109375" style="128" customWidth="1"/>
    <col min="8438" max="8438" width="0.85546875" style="128" customWidth="1"/>
    <col min="8439" max="8439" width="15.7109375" style="128" customWidth="1"/>
    <col min="8440" max="8440" width="0.85546875" style="128" customWidth="1"/>
    <col min="8441" max="8441" width="15.7109375" style="128" customWidth="1"/>
    <col min="8442" max="8442" width="0.85546875" style="128" customWidth="1"/>
    <col min="8443" max="8443" width="15.7109375" style="128" customWidth="1"/>
    <col min="8444" max="8444" width="0.85546875" style="128" customWidth="1"/>
    <col min="8445" max="8683" width="11.42578125" style="128"/>
    <col min="8684" max="8684" width="40.7109375" style="128" customWidth="1"/>
    <col min="8685" max="8685" width="15.7109375" style="128" customWidth="1"/>
    <col min="8686" max="8686" width="0.85546875" style="128" customWidth="1"/>
    <col min="8687" max="8687" width="15.7109375" style="128" customWidth="1"/>
    <col min="8688" max="8688" width="0.85546875" style="128" customWidth="1"/>
    <col min="8689" max="8689" width="15.7109375" style="128" customWidth="1"/>
    <col min="8690" max="8690" width="0.85546875" style="128" customWidth="1"/>
    <col min="8691" max="8691" width="15.7109375" style="128" customWidth="1"/>
    <col min="8692" max="8692" width="0.85546875" style="128" customWidth="1"/>
    <col min="8693" max="8693" width="15.7109375" style="128" customWidth="1"/>
    <col min="8694" max="8694" width="0.85546875" style="128" customWidth="1"/>
    <col min="8695" max="8695" width="15.7109375" style="128" customWidth="1"/>
    <col min="8696" max="8696" width="0.85546875" style="128" customWidth="1"/>
    <col min="8697" max="8697" width="15.7109375" style="128" customWidth="1"/>
    <col min="8698" max="8698" width="0.85546875" style="128" customWidth="1"/>
    <col min="8699" max="8699" width="15.7109375" style="128" customWidth="1"/>
    <col min="8700" max="8700" width="0.85546875" style="128" customWidth="1"/>
    <col min="8701" max="8939" width="11.42578125" style="128"/>
    <col min="8940" max="8940" width="40.7109375" style="128" customWidth="1"/>
    <col min="8941" max="8941" width="15.7109375" style="128" customWidth="1"/>
    <col min="8942" max="8942" width="0.85546875" style="128" customWidth="1"/>
    <col min="8943" max="8943" width="15.7109375" style="128" customWidth="1"/>
    <col min="8944" max="8944" width="0.85546875" style="128" customWidth="1"/>
    <col min="8945" max="8945" width="15.7109375" style="128" customWidth="1"/>
    <col min="8946" max="8946" width="0.85546875" style="128" customWidth="1"/>
    <col min="8947" max="8947" width="15.7109375" style="128" customWidth="1"/>
    <col min="8948" max="8948" width="0.85546875" style="128" customWidth="1"/>
    <col min="8949" max="8949" width="15.7109375" style="128" customWidth="1"/>
    <col min="8950" max="8950" width="0.85546875" style="128" customWidth="1"/>
    <col min="8951" max="8951" width="15.7109375" style="128" customWidth="1"/>
    <col min="8952" max="8952" width="0.85546875" style="128" customWidth="1"/>
    <col min="8953" max="8953" width="15.7109375" style="128" customWidth="1"/>
    <col min="8954" max="8954" width="0.85546875" style="128" customWidth="1"/>
    <col min="8955" max="8955" width="15.7109375" style="128" customWidth="1"/>
    <col min="8956" max="8956" width="0.85546875" style="128" customWidth="1"/>
    <col min="8957" max="9195" width="11.42578125" style="128"/>
    <col min="9196" max="9196" width="40.7109375" style="128" customWidth="1"/>
    <col min="9197" max="9197" width="15.7109375" style="128" customWidth="1"/>
    <col min="9198" max="9198" width="0.85546875" style="128" customWidth="1"/>
    <col min="9199" max="9199" width="15.7109375" style="128" customWidth="1"/>
    <col min="9200" max="9200" width="0.85546875" style="128" customWidth="1"/>
    <col min="9201" max="9201" width="15.7109375" style="128" customWidth="1"/>
    <col min="9202" max="9202" width="0.85546875" style="128" customWidth="1"/>
    <col min="9203" max="9203" width="15.7109375" style="128" customWidth="1"/>
    <col min="9204" max="9204" width="0.85546875" style="128" customWidth="1"/>
    <col min="9205" max="9205" width="15.7109375" style="128" customWidth="1"/>
    <col min="9206" max="9206" width="0.85546875" style="128" customWidth="1"/>
    <col min="9207" max="9207" width="15.7109375" style="128" customWidth="1"/>
    <col min="9208" max="9208" width="0.85546875" style="128" customWidth="1"/>
    <col min="9209" max="9209" width="15.7109375" style="128" customWidth="1"/>
    <col min="9210" max="9210" width="0.85546875" style="128" customWidth="1"/>
    <col min="9211" max="9211" width="15.7109375" style="128" customWidth="1"/>
    <col min="9212" max="9212" width="0.85546875" style="128" customWidth="1"/>
    <col min="9213" max="9451" width="11.42578125" style="128"/>
    <col min="9452" max="9452" width="40.7109375" style="128" customWidth="1"/>
    <col min="9453" max="9453" width="15.7109375" style="128" customWidth="1"/>
    <col min="9454" max="9454" width="0.85546875" style="128" customWidth="1"/>
    <col min="9455" max="9455" width="15.7109375" style="128" customWidth="1"/>
    <col min="9456" max="9456" width="0.85546875" style="128" customWidth="1"/>
    <col min="9457" max="9457" width="15.7109375" style="128" customWidth="1"/>
    <col min="9458" max="9458" width="0.85546875" style="128" customWidth="1"/>
    <col min="9459" max="9459" width="15.7109375" style="128" customWidth="1"/>
    <col min="9460" max="9460" width="0.85546875" style="128" customWidth="1"/>
    <col min="9461" max="9461" width="15.7109375" style="128" customWidth="1"/>
    <col min="9462" max="9462" width="0.85546875" style="128" customWidth="1"/>
    <col min="9463" max="9463" width="15.7109375" style="128" customWidth="1"/>
    <col min="9464" max="9464" width="0.85546875" style="128" customWidth="1"/>
    <col min="9465" max="9465" width="15.7109375" style="128" customWidth="1"/>
    <col min="9466" max="9466" width="0.85546875" style="128" customWidth="1"/>
    <col min="9467" max="9467" width="15.7109375" style="128" customWidth="1"/>
    <col min="9468" max="9468" width="0.85546875" style="128" customWidth="1"/>
    <col min="9469" max="9707" width="11.42578125" style="128"/>
    <col min="9708" max="9708" width="40.7109375" style="128" customWidth="1"/>
    <col min="9709" max="9709" width="15.7109375" style="128" customWidth="1"/>
    <col min="9710" max="9710" width="0.85546875" style="128" customWidth="1"/>
    <col min="9711" max="9711" width="15.7109375" style="128" customWidth="1"/>
    <col min="9712" max="9712" width="0.85546875" style="128" customWidth="1"/>
    <col min="9713" max="9713" width="15.7109375" style="128" customWidth="1"/>
    <col min="9714" max="9714" width="0.85546875" style="128" customWidth="1"/>
    <col min="9715" max="9715" width="15.7109375" style="128" customWidth="1"/>
    <col min="9716" max="9716" width="0.85546875" style="128" customWidth="1"/>
    <col min="9717" max="9717" width="15.7109375" style="128" customWidth="1"/>
    <col min="9718" max="9718" width="0.85546875" style="128" customWidth="1"/>
    <col min="9719" max="9719" width="15.7109375" style="128" customWidth="1"/>
    <col min="9720" max="9720" width="0.85546875" style="128" customWidth="1"/>
    <col min="9721" max="9721" width="15.7109375" style="128" customWidth="1"/>
    <col min="9722" max="9722" width="0.85546875" style="128" customWidth="1"/>
    <col min="9723" max="9723" width="15.7109375" style="128" customWidth="1"/>
    <col min="9724" max="9724" width="0.85546875" style="128" customWidth="1"/>
    <col min="9725" max="9963" width="11.42578125" style="128"/>
    <col min="9964" max="9964" width="40.7109375" style="128" customWidth="1"/>
    <col min="9965" max="9965" width="15.7109375" style="128" customWidth="1"/>
    <col min="9966" max="9966" width="0.85546875" style="128" customWidth="1"/>
    <col min="9967" max="9967" width="15.7109375" style="128" customWidth="1"/>
    <col min="9968" max="9968" width="0.85546875" style="128" customWidth="1"/>
    <col min="9969" max="9969" width="15.7109375" style="128" customWidth="1"/>
    <col min="9970" max="9970" width="0.85546875" style="128" customWidth="1"/>
    <col min="9971" max="9971" width="15.7109375" style="128" customWidth="1"/>
    <col min="9972" max="9972" width="0.85546875" style="128" customWidth="1"/>
    <col min="9973" max="9973" width="15.7109375" style="128" customWidth="1"/>
    <col min="9974" max="9974" width="0.85546875" style="128" customWidth="1"/>
    <col min="9975" max="9975" width="15.7109375" style="128" customWidth="1"/>
    <col min="9976" max="9976" width="0.85546875" style="128" customWidth="1"/>
    <col min="9977" max="9977" width="15.7109375" style="128" customWidth="1"/>
    <col min="9978" max="9978" width="0.85546875" style="128" customWidth="1"/>
    <col min="9979" max="9979" width="15.7109375" style="128" customWidth="1"/>
    <col min="9980" max="9980" width="0.85546875" style="128" customWidth="1"/>
    <col min="9981" max="10219" width="11.42578125" style="128"/>
    <col min="10220" max="10220" width="40.7109375" style="128" customWidth="1"/>
    <col min="10221" max="10221" width="15.7109375" style="128" customWidth="1"/>
    <col min="10222" max="10222" width="0.85546875" style="128" customWidth="1"/>
    <col min="10223" max="10223" width="15.7109375" style="128" customWidth="1"/>
    <col min="10224" max="10224" width="0.85546875" style="128" customWidth="1"/>
    <col min="10225" max="10225" width="15.7109375" style="128" customWidth="1"/>
    <col min="10226" max="10226" width="0.85546875" style="128" customWidth="1"/>
    <col min="10227" max="10227" width="15.7109375" style="128" customWidth="1"/>
    <col min="10228" max="10228" width="0.85546875" style="128" customWidth="1"/>
    <col min="10229" max="10229" width="15.7109375" style="128" customWidth="1"/>
    <col min="10230" max="10230" width="0.85546875" style="128" customWidth="1"/>
    <col min="10231" max="10231" width="15.7109375" style="128" customWidth="1"/>
    <col min="10232" max="10232" width="0.85546875" style="128" customWidth="1"/>
    <col min="10233" max="10233" width="15.7109375" style="128" customWidth="1"/>
    <col min="10234" max="10234" width="0.85546875" style="128" customWidth="1"/>
    <col min="10235" max="10235" width="15.7109375" style="128" customWidth="1"/>
    <col min="10236" max="10236" width="0.85546875" style="128" customWidth="1"/>
    <col min="10237" max="10475" width="11.42578125" style="128"/>
    <col min="10476" max="10476" width="40.7109375" style="128" customWidth="1"/>
    <col min="10477" max="10477" width="15.7109375" style="128" customWidth="1"/>
    <col min="10478" max="10478" width="0.85546875" style="128" customWidth="1"/>
    <col min="10479" max="10479" width="15.7109375" style="128" customWidth="1"/>
    <col min="10480" max="10480" width="0.85546875" style="128" customWidth="1"/>
    <col min="10481" max="10481" width="15.7109375" style="128" customWidth="1"/>
    <col min="10482" max="10482" width="0.85546875" style="128" customWidth="1"/>
    <col min="10483" max="10483" width="15.7109375" style="128" customWidth="1"/>
    <col min="10484" max="10484" width="0.85546875" style="128" customWidth="1"/>
    <col min="10485" max="10485" width="15.7109375" style="128" customWidth="1"/>
    <col min="10486" max="10486" width="0.85546875" style="128" customWidth="1"/>
    <col min="10487" max="10487" width="15.7109375" style="128" customWidth="1"/>
    <col min="10488" max="10488" width="0.85546875" style="128" customWidth="1"/>
    <col min="10489" max="10489" width="15.7109375" style="128" customWidth="1"/>
    <col min="10490" max="10490" width="0.85546875" style="128" customWidth="1"/>
    <col min="10491" max="10491" width="15.7109375" style="128" customWidth="1"/>
    <col min="10492" max="10492" width="0.85546875" style="128" customWidth="1"/>
    <col min="10493" max="10731" width="11.42578125" style="128"/>
    <col min="10732" max="10732" width="40.7109375" style="128" customWidth="1"/>
    <col min="10733" max="10733" width="15.7109375" style="128" customWidth="1"/>
    <col min="10734" max="10734" width="0.85546875" style="128" customWidth="1"/>
    <col min="10735" max="10735" width="15.7109375" style="128" customWidth="1"/>
    <col min="10736" max="10736" width="0.85546875" style="128" customWidth="1"/>
    <col min="10737" max="10737" width="15.7109375" style="128" customWidth="1"/>
    <col min="10738" max="10738" width="0.85546875" style="128" customWidth="1"/>
    <col min="10739" max="10739" width="15.7109375" style="128" customWidth="1"/>
    <col min="10740" max="10740" width="0.85546875" style="128" customWidth="1"/>
    <col min="10741" max="10741" width="15.7109375" style="128" customWidth="1"/>
    <col min="10742" max="10742" width="0.85546875" style="128" customWidth="1"/>
    <col min="10743" max="10743" width="15.7109375" style="128" customWidth="1"/>
    <col min="10744" max="10744" width="0.85546875" style="128" customWidth="1"/>
    <col min="10745" max="10745" width="15.7109375" style="128" customWidth="1"/>
    <col min="10746" max="10746" width="0.85546875" style="128" customWidth="1"/>
    <col min="10747" max="10747" width="15.7109375" style="128" customWidth="1"/>
    <col min="10748" max="10748" width="0.85546875" style="128" customWidth="1"/>
    <col min="10749" max="10987" width="11.42578125" style="128"/>
    <col min="10988" max="10988" width="40.7109375" style="128" customWidth="1"/>
    <col min="10989" max="10989" width="15.7109375" style="128" customWidth="1"/>
    <col min="10990" max="10990" width="0.85546875" style="128" customWidth="1"/>
    <col min="10991" max="10991" width="15.7109375" style="128" customWidth="1"/>
    <col min="10992" max="10992" width="0.85546875" style="128" customWidth="1"/>
    <col min="10993" max="10993" width="15.7109375" style="128" customWidth="1"/>
    <col min="10994" max="10994" width="0.85546875" style="128" customWidth="1"/>
    <col min="10995" max="10995" width="15.7109375" style="128" customWidth="1"/>
    <col min="10996" max="10996" width="0.85546875" style="128" customWidth="1"/>
    <col min="10997" max="10997" width="15.7109375" style="128" customWidth="1"/>
    <col min="10998" max="10998" width="0.85546875" style="128" customWidth="1"/>
    <col min="10999" max="10999" width="15.7109375" style="128" customWidth="1"/>
    <col min="11000" max="11000" width="0.85546875" style="128" customWidth="1"/>
    <col min="11001" max="11001" width="15.7109375" style="128" customWidth="1"/>
    <col min="11002" max="11002" width="0.85546875" style="128" customWidth="1"/>
    <col min="11003" max="11003" width="15.7109375" style="128" customWidth="1"/>
    <col min="11004" max="11004" width="0.85546875" style="128" customWidth="1"/>
    <col min="11005" max="11243" width="11.42578125" style="128"/>
    <col min="11244" max="11244" width="40.7109375" style="128" customWidth="1"/>
    <col min="11245" max="11245" width="15.7109375" style="128" customWidth="1"/>
    <col min="11246" max="11246" width="0.85546875" style="128" customWidth="1"/>
    <col min="11247" max="11247" width="15.7109375" style="128" customWidth="1"/>
    <col min="11248" max="11248" width="0.85546875" style="128" customWidth="1"/>
    <col min="11249" max="11249" width="15.7109375" style="128" customWidth="1"/>
    <col min="11250" max="11250" width="0.85546875" style="128" customWidth="1"/>
    <col min="11251" max="11251" width="15.7109375" style="128" customWidth="1"/>
    <col min="11252" max="11252" width="0.85546875" style="128" customWidth="1"/>
    <col min="11253" max="11253" width="15.7109375" style="128" customWidth="1"/>
    <col min="11254" max="11254" width="0.85546875" style="128" customWidth="1"/>
    <col min="11255" max="11255" width="15.7109375" style="128" customWidth="1"/>
    <col min="11256" max="11256" width="0.85546875" style="128" customWidth="1"/>
    <col min="11257" max="11257" width="15.7109375" style="128" customWidth="1"/>
    <col min="11258" max="11258" width="0.85546875" style="128" customWidth="1"/>
    <col min="11259" max="11259" width="15.7109375" style="128" customWidth="1"/>
    <col min="11260" max="11260" width="0.85546875" style="128" customWidth="1"/>
    <col min="11261" max="11499" width="11.42578125" style="128"/>
    <col min="11500" max="11500" width="40.7109375" style="128" customWidth="1"/>
    <col min="11501" max="11501" width="15.7109375" style="128" customWidth="1"/>
    <col min="11502" max="11502" width="0.85546875" style="128" customWidth="1"/>
    <col min="11503" max="11503" width="15.7109375" style="128" customWidth="1"/>
    <col min="11504" max="11504" width="0.85546875" style="128" customWidth="1"/>
    <col min="11505" max="11505" width="15.7109375" style="128" customWidth="1"/>
    <col min="11506" max="11506" width="0.85546875" style="128" customWidth="1"/>
    <col min="11507" max="11507" width="15.7109375" style="128" customWidth="1"/>
    <col min="11508" max="11508" width="0.85546875" style="128" customWidth="1"/>
    <col min="11509" max="11509" width="15.7109375" style="128" customWidth="1"/>
    <col min="11510" max="11510" width="0.85546875" style="128" customWidth="1"/>
    <col min="11511" max="11511" width="15.7109375" style="128" customWidth="1"/>
    <col min="11512" max="11512" width="0.85546875" style="128" customWidth="1"/>
    <col min="11513" max="11513" width="15.7109375" style="128" customWidth="1"/>
    <col min="11514" max="11514" width="0.85546875" style="128" customWidth="1"/>
    <col min="11515" max="11515" width="15.7109375" style="128" customWidth="1"/>
    <col min="11516" max="11516" width="0.85546875" style="128" customWidth="1"/>
    <col min="11517" max="11755" width="11.42578125" style="128"/>
    <col min="11756" max="11756" width="40.7109375" style="128" customWidth="1"/>
    <col min="11757" max="11757" width="15.7109375" style="128" customWidth="1"/>
    <col min="11758" max="11758" width="0.85546875" style="128" customWidth="1"/>
    <col min="11759" max="11759" width="15.7109375" style="128" customWidth="1"/>
    <col min="11760" max="11760" width="0.85546875" style="128" customWidth="1"/>
    <col min="11761" max="11761" width="15.7109375" style="128" customWidth="1"/>
    <col min="11762" max="11762" width="0.85546875" style="128" customWidth="1"/>
    <col min="11763" max="11763" width="15.7109375" style="128" customWidth="1"/>
    <col min="11764" max="11764" width="0.85546875" style="128" customWidth="1"/>
    <col min="11765" max="11765" width="15.7109375" style="128" customWidth="1"/>
    <col min="11766" max="11766" width="0.85546875" style="128" customWidth="1"/>
    <col min="11767" max="11767" width="15.7109375" style="128" customWidth="1"/>
    <col min="11768" max="11768" width="0.85546875" style="128" customWidth="1"/>
    <col min="11769" max="11769" width="15.7109375" style="128" customWidth="1"/>
    <col min="11770" max="11770" width="0.85546875" style="128" customWidth="1"/>
    <col min="11771" max="11771" width="15.7109375" style="128" customWidth="1"/>
    <col min="11772" max="11772" width="0.85546875" style="128" customWidth="1"/>
    <col min="11773" max="12011" width="11.42578125" style="128"/>
    <col min="12012" max="12012" width="40.7109375" style="128" customWidth="1"/>
    <col min="12013" max="12013" width="15.7109375" style="128" customWidth="1"/>
    <col min="12014" max="12014" width="0.85546875" style="128" customWidth="1"/>
    <col min="12015" max="12015" width="15.7109375" style="128" customWidth="1"/>
    <col min="12016" max="12016" width="0.85546875" style="128" customWidth="1"/>
    <col min="12017" max="12017" width="15.7109375" style="128" customWidth="1"/>
    <col min="12018" max="12018" width="0.85546875" style="128" customWidth="1"/>
    <col min="12019" max="12019" width="15.7109375" style="128" customWidth="1"/>
    <col min="12020" max="12020" width="0.85546875" style="128" customWidth="1"/>
    <col min="12021" max="12021" width="15.7109375" style="128" customWidth="1"/>
    <col min="12022" max="12022" width="0.85546875" style="128" customWidth="1"/>
    <col min="12023" max="12023" width="15.7109375" style="128" customWidth="1"/>
    <col min="12024" max="12024" width="0.85546875" style="128" customWidth="1"/>
    <col min="12025" max="12025" width="15.7109375" style="128" customWidth="1"/>
    <col min="12026" max="12026" width="0.85546875" style="128" customWidth="1"/>
    <col min="12027" max="12027" width="15.7109375" style="128" customWidth="1"/>
    <col min="12028" max="12028" width="0.85546875" style="128" customWidth="1"/>
    <col min="12029" max="12267" width="11.42578125" style="128"/>
    <col min="12268" max="12268" width="40.7109375" style="128" customWidth="1"/>
    <col min="12269" max="12269" width="15.7109375" style="128" customWidth="1"/>
    <col min="12270" max="12270" width="0.85546875" style="128" customWidth="1"/>
    <col min="12271" max="12271" width="15.7109375" style="128" customWidth="1"/>
    <col min="12272" max="12272" width="0.85546875" style="128" customWidth="1"/>
    <col min="12273" max="12273" width="15.7109375" style="128" customWidth="1"/>
    <col min="12274" max="12274" width="0.85546875" style="128" customWidth="1"/>
    <col min="12275" max="12275" width="15.7109375" style="128" customWidth="1"/>
    <col min="12276" max="12276" width="0.85546875" style="128" customWidth="1"/>
    <col min="12277" max="12277" width="15.7109375" style="128" customWidth="1"/>
    <col min="12278" max="12278" width="0.85546875" style="128" customWidth="1"/>
    <col min="12279" max="12279" width="15.7109375" style="128" customWidth="1"/>
    <col min="12280" max="12280" width="0.85546875" style="128" customWidth="1"/>
    <col min="12281" max="12281" width="15.7109375" style="128" customWidth="1"/>
    <col min="12282" max="12282" width="0.85546875" style="128" customWidth="1"/>
    <col min="12283" max="12283" width="15.7109375" style="128" customWidth="1"/>
    <col min="12284" max="12284" width="0.85546875" style="128" customWidth="1"/>
    <col min="12285" max="12523" width="11.42578125" style="128"/>
    <col min="12524" max="12524" width="40.7109375" style="128" customWidth="1"/>
    <col min="12525" max="12525" width="15.7109375" style="128" customWidth="1"/>
    <col min="12526" max="12526" width="0.85546875" style="128" customWidth="1"/>
    <col min="12527" max="12527" width="15.7109375" style="128" customWidth="1"/>
    <col min="12528" max="12528" width="0.85546875" style="128" customWidth="1"/>
    <col min="12529" max="12529" width="15.7109375" style="128" customWidth="1"/>
    <col min="12530" max="12530" width="0.85546875" style="128" customWidth="1"/>
    <col min="12531" max="12531" width="15.7109375" style="128" customWidth="1"/>
    <col min="12532" max="12532" width="0.85546875" style="128" customWidth="1"/>
    <col min="12533" max="12533" width="15.7109375" style="128" customWidth="1"/>
    <col min="12534" max="12534" width="0.85546875" style="128" customWidth="1"/>
    <col min="12535" max="12535" width="15.7109375" style="128" customWidth="1"/>
    <col min="12536" max="12536" width="0.85546875" style="128" customWidth="1"/>
    <col min="12537" max="12537" width="15.7109375" style="128" customWidth="1"/>
    <col min="12538" max="12538" width="0.85546875" style="128" customWidth="1"/>
    <col min="12539" max="12539" width="15.7109375" style="128" customWidth="1"/>
    <col min="12540" max="12540" width="0.85546875" style="128" customWidth="1"/>
    <col min="12541" max="12779" width="11.42578125" style="128"/>
    <col min="12780" max="12780" width="40.7109375" style="128" customWidth="1"/>
    <col min="12781" max="12781" width="15.7109375" style="128" customWidth="1"/>
    <col min="12782" max="12782" width="0.85546875" style="128" customWidth="1"/>
    <col min="12783" max="12783" width="15.7109375" style="128" customWidth="1"/>
    <col min="12784" max="12784" width="0.85546875" style="128" customWidth="1"/>
    <col min="12785" max="12785" width="15.7109375" style="128" customWidth="1"/>
    <col min="12786" max="12786" width="0.85546875" style="128" customWidth="1"/>
    <col min="12787" max="12787" width="15.7109375" style="128" customWidth="1"/>
    <col min="12788" max="12788" width="0.85546875" style="128" customWidth="1"/>
    <col min="12789" max="12789" width="15.7109375" style="128" customWidth="1"/>
    <col min="12790" max="12790" width="0.85546875" style="128" customWidth="1"/>
    <col min="12791" max="12791" width="15.7109375" style="128" customWidth="1"/>
    <col min="12792" max="12792" width="0.85546875" style="128" customWidth="1"/>
    <col min="12793" max="12793" width="15.7109375" style="128" customWidth="1"/>
    <col min="12794" max="12794" width="0.85546875" style="128" customWidth="1"/>
    <col min="12795" max="12795" width="15.7109375" style="128" customWidth="1"/>
    <col min="12796" max="12796" width="0.85546875" style="128" customWidth="1"/>
    <col min="12797" max="13035" width="11.42578125" style="128"/>
    <col min="13036" max="13036" width="40.7109375" style="128" customWidth="1"/>
    <col min="13037" max="13037" width="15.7109375" style="128" customWidth="1"/>
    <col min="13038" max="13038" width="0.85546875" style="128" customWidth="1"/>
    <col min="13039" max="13039" width="15.7109375" style="128" customWidth="1"/>
    <col min="13040" max="13040" width="0.85546875" style="128" customWidth="1"/>
    <col min="13041" max="13041" width="15.7109375" style="128" customWidth="1"/>
    <col min="13042" max="13042" width="0.85546875" style="128" customWidth="1"/>
    <col min="13043" max="13043" width="15.7109375" style="128" customWidth="1"/>
    <col min="13044" max="13044" width="0.85546875" style="128" customWidth="1"/>
    <col min="13045" max="13045" width="15.7109375" style="128" customWidth="1"/>
    <col min="13046" max="13046" width="0.85546875" style="128" customWidth="1"/>
    <col min="13047" max="13047" width="15.7109375" style="128" customWidth="1"/>
    <col min="13048" max="13048" width="0.85546875" style="128" customWidth="1"/>
    <col min="13049" max="13049" width="15.7109375" style="128" customWidth="1"/>
    <col min="13050" max="13050" width="0.85546875" style="128" customWidth="1"/>
    <col min="13051" max="13051" width="15.7109375" style="128" customWidth="1"/>
    <col min="13052" max="13052" width="0.85546875" style="128" customWidth="1"/>
    <col min="13053" max="13291" width="11.42578125" style="128"/>
    <col min="13292" max="13292" width="40.7109375" style="128" customWidth="1"/>
    <col min="13293" max="13293" width="15.7109375" style="128" customWidth="1"/>
    <col min="13294" max="13294" width="0.85546875" style="128" customWidth="1"/>
    <col min="13295" max="13295" width="15.7109375" style="128" customWidth="1"/>
    <col min="13296" max="13296" width="0.85546875" style="128" customWidth="1"/>
    <col min="13297" max="13297" width="15.7109375" style="128" customWidth="1"/>
    <col min="13298" max="13298" width="0.85546875" style="128" customWidth="1"/>
    <col min="13299" max="13299" width="15.7109375" style="128" customWidth="1"/>
    <col min="13300" max="13300" width="0.85546875" style="128" customWidth="1"/>
    <col min="13301" max="13301" width="15.7109375" style="128" customWidth="1"/>
    <col min="13302" max="13302" width="0.85546875" style="128" customWidth="1"/>
    <col min="13303" max="13303" width="15.7109375" style="128" customWidth="1"/>
    <col min="13304" max="13304" width="0.85546875" style="128" customWidth="1"/>
    <col min="13305" max="13305" width="15.7109375" style="128" customWidth="1"/>
    <col min="13306" max="13306" width="0.85546875" style="128" customWidth="1"/>
    <col min="13307" max="13307" width="15.7109375" style="128" customWidth="1"/>
    <col min="13308" max="13308" width="0.85546875" style="128" customWidth="1"/>
    <col min="13309" max="13547" width="11.42578125" style="128"/>
    <col min="13548" max="13548" width="40.7109375" style="128" customWidth="1"/>
    <col min="13549" max="13549" width="15.7109375" style="128" customWidth="1"/>
    <col min="13550" max="13550" width="0.85546875" style="128" customWidth="1"/>
    <col min="13551" max="13551" width="15.7109375" style="128" customWidth="1"/>
    <col min="13552" max="13552" width="0.85546875" style="128" customWidth="1"/>
    <col min="13553" max="13553" width="15.7109375" style="128" customWidth="1"/>
    <col min="13554" max="13554" width="0.85546875" style="128" customWidth="1"/>
    <col min="13555" max="13555" width="15.7109375" style="128" customWidth="1"/>
    <col min="13556" max="13556" width="0.85546875" style="128" customWidth="1"/>
    <col min="13557" max="13557" width="15.7109375" style="128" customWidth="1"/>
    <col min="13558" max="13558" width="0.85546875" style="128" customWidth="1"/>
    <col min="13559" max="13559" width="15.7109375" style="128" customWidth="1"/>
    <col min="13560" max="13560" width="0.85546875" style="128" customWidth="1"/>
    <col min="13561" max="13561" width="15.7109375" style="128" customWidth="1"/>
    <col min="13562" max="13562" width="0.85546875" style="128" customWidth="1"/>
    <col min="13563" max="13563" width="15.7109375" style="128" customWidth="1"/>
    <col min="13564" max="13564" width="0.85546875" style="128" customWidth="1"/>
    <col min="13565" max="13803" width="11.42578125" style="128"/>
    <col min="13804" max="13804" width="40.7109375" style="128" customWidth="1"/>
    <col min="13805" max="13805" width="15.7109375" style="128" customWidth="1"/>
    <col min="13806" max="13806" width="0.85546875" style="128" customWidth="1"/>
    <col min="13807" max="13807" width="15.7109375" style="128" customWidth="1"/>
    <col min="13808" max="13808" width="0.85546875" style="128" customWidth="1"/>
    <col min="13809" max="13809" width="15.7109375" style="128" customWidth="1"/>
    <col min="13810" max="13810" width="0.85546875" style="128" customWidth="1"/>
    <col min="13811" max="13811" width="15.7109375" style="128" customWidth="1"/>
    <col min="13812" max="13812" width="0.85546875" style="128" customWidth="1"/>
    <col min="13813" max="13813" width="15.7109375" style="128" customWidth="1"/>
    <col min="13814" max="13814" width="0.85546875" style="128" customWidth="1"/>
    <col min="13815" max="13815" width="15.7109375" style="128" customWidth="1"/>
    <col min="13816" max="13816" width="0.85546875" style="128" customWidth="1"/>
    <col min="13817" max="13817" width="15.7109375" style="128" customWidth="1"/>
    <col min="13818" max="13818" width="0.85546875" style="128" customWidth="1"/>
    <col min="13819" max="13819" width="15.7109375" style="128" customWidth="1"/>
    <col min="13820" max="13820" width="0.85546875" style="128" customWidth="1"/>
    <col min="13821" max="14059" width="11.42578125" style="128"/>
    <col min="14060" max="14060" width="40.7109375" style="128" customWidth="1"/>
    <col min="14061" max="14061" width="15.7109375" style="128" customWidth="1"/>
    <col min="14062" max="14062" width="0.85546875" style="128" customWidth="1"/>
    <col min="14063" max="14063" width="15.7109375" style="128" customWidth="1"/>
    <col min="14064" max="14064" width="0.85546875" style="128" customWidth="1"/>
    <col min="14065" max="14065" width="15.7109375" style="128" customWidth="1"/>
    <col min="14066" max="14066" width="0.85546875" style="128" customWidth="1"/>
    <col min="14067" max="14067" width="15.7109375" style="128" customWidth="1"/>
    <col min="14068" max="14068" width="0.85546875" style="128" customWidth="1"/>
    <col min="14069" max="14069" width="15.7109375" style="128" customWidth="1"/>
    <col min="14070" max="14070" width="0.85546875" style="128" customWidth="1"/>
    <col min="14071" max="14071" width="15.7109375" style="128" customWidth="1"/>
    <col min="14072" max="14072" width="0.85546875" style="128" customWidth="1"/>
    <col min="14073" max="14073" width="15.7109375" style="128" customWidth="1"/>
    <col min="14074" max="14074" width="0.85546875" style="128" customWidth="1"/>
    <col min="14075" max="14075" width="15.7109375" style="128" customWidth="1"/>
    <col min="14076" max="14076" width="0.85546875" style="128" customWidth="1"/>
    <col min="14077" max="14315" width="11.42578125" style="128"/>
    <col min="14316" max="14316" width="40.7109375" style="128" customWidth="1"/>
    <col min="14317" max="14317" width="15.7109375" style="128" customWidth="1"/>
    <col min="14318" max="14318" width="0.85546875" style="128" customWidth="1"/>
    <col min="14319" max="14319" width="15.7109375" style="128" customWidth="1"/>
    <col min="14320" max="14320" width="0.85546875" style="128" customWidth="1"/>
    <col min="14321" max="14321" width="15.7109375" style="128" customWidth="1"/>
    <col min="14322" max="14322" width="0.85546875" style="128" customWidth="1"/>
    <col min="14323" max="14323" width="15.7109375" style="128" customWidth="1"/>
    <col min="14324" max="14324" width="0.85546875" style="128" customWidth="1"/>
    <col min="14325" max="14325" width="15.7109375" style="128" customWidth="1"/>
    <col min="14326" max="14326" width="0.85546875" style="128" customWidth="1"/>
    <col min="14327" max="14327" width="15.7109375" style="128" customWidth="1"/>
    <col min="14328" max="14328" width="0.85546875" style="128" customWidth="1"/>
    <col min="14329" max="14329" width="15.7109375" style="128" customWidth="1"/>
    <col min="14330" max="14330" width="0.85546875" style="128" customWidth="1"/>
    <col min="14331" max="14331" width="15.7109375" style="128" customWidth="1"/>
    <col min="14332" max="14332" width="0.85546875" style="128" customWidth="1"/>
    <col min="14333" max="14571" width="11.42578125" style="128"/>
    <col min="14572" max="14572" width="40.7109375" style="128" customWidth="1"/>
    <col min="14573" max="14573" width="15.7109375" style="128" customWidth="1"/>
    <col min="14574" max="14574" width="0.85546875" style="128" customWidth="1"/>
    <col min="14575" max="14575" width="15.7109375" style="128" customWidth="1"/>
    <col min="14576" max="14576" width="0.85546875" style="128" customWidth="1"/>
    <col min="14577" max="14577" width="15.7109375" style="128" customWidth="1"/>
    <col min="14578" max="14578" width="0.85546875" style="128" customWidth="1"/>
    <col min="14579" max="14579" width="15.7109375" style="128" customWidth="1"/>
    <col min="14580" max="14580" width="0.85546875" style="128" customWidth="1"/>
    <col min="14581" max="14581" width="15.7109375" style="128" customWidth="1"/>
    <col min="14582" max="14582" width="0.85546875" style="128" customWidth="1"/>
    <col min="14583" max="14583" width="15.7109375" style="128" customWidth="1"/>
    <col min="14584" max="14584" width="0.85546875" style="128" customWidth="1"/>
    <col min="14585" max="14585" width="15.7109375" style="128" customWidth="1"/>
    <col min="14586" max="14586" width="0.85546875" style="128" customWidth="1"/>
    <col min="14587" max="14587" width="15.7109375" style="128" customWidth="1"/>
    <col min="14588" max="14588" width="0.85546875" style="128" customWidth="1"/>
    <col min="14589" max="14827" width="11.42578125" style="128"/>
    <col min="14828" max="14828" width="40.7109375" style="128" customWidth="1"/>
    <col min="14829" max="14829" width="15.7109375" style="128" customWidth="1"/>
    <col min="14830" max="14830" width="0.85546875" style="128" customWidth="1"/>
    <col min="14831" max="14831" width="15.7109375" style="128" customWidth="1"/>
    <col min="14832" max="14832" width="0.85546875" style="128" customWidth="1"/>
    <col min="14833" max="14833" width="15.7109375" style="128" customWidth="1"/>
    <col min="14834" max="14834" width="0.85546875" style="128" customWidth="1"/>
    <col min="14835" max="14835" width="15.7109375" style="128" customWidth="1"/>
    <col min="14836" max="14836" width="0.85546875" style="128" customWidth="1"/>
    <col min="14837" max="14837" width="15.7109375" style="128" customWidth="1"/>
    <col min="14838" max="14838" width="0.85546875" style="128" customWidth="1"/>
    <col min="14839" max="14839" width="15.7109375" style="128" customWidth="1"/>
    <col min="14840" max="14840" width="0.85546875" style="128" customWidth="1"/>
    <col min="14841" max="14841" width="15.7109375" style="128" customWidth="1"/>
    <col min="14842" max="14842" width="0.85546875" style="128" customWidth="1"/>
    <col min="14843" max="14843" width="15.7109375" style="128" customWidth="1"/>
    <col min="14844" max="14844" width="0.85546875" style="128" customWidth="1"/>
    <col min="14845" max="15083" width="11.42578125" style="128"/>
    <col min="15084" max="15084" width="40.7109375" style="128" customWidth="1"/>
    <col min="15085" max="15085" width="15.7109375" style="128" customWidth="1"/>
    <col min="15086" max="15086" width="0.85546875" style="128" customWidth="1"/>
    <col min="15087" max="15087" width="15.7109375" style="128" customWidth="1"/>
    <col min="15088" max="15088" width="0.85546875" style="128" customWidth="1"/>
    <col min="15089" max="15089" width="15.7109375" style="128" customWidth="1"/>
    <col min="15090" max="15090" width="0.85546875" style="128" customWidth="1"/>
    <col min="15091" max="15091" width="15.7109375" style="128" customWidth="1"/>
    <col min="15092" max="15092" width="0.85546875" style="128" customWidth="1"/>
    <col min="15093" max="15093" width="15.7109375" style="128" customWidth="1"/>
    <col min="15094" max="15094" width="0.85546875" style="128" customWidth="1"/>
    <col min="15095" max="15095" width="15.7109375" style="128" customWidth="1"/>
    <col min="15096" max="15096" width="0.85546875" style="128" customWidth="1"/>
    <col min="15097" max="15097" width="15.7109375" style="128" customWidth="1"/>
    <col min="15098" max="15098" width="0.85546875" style="128" customWidth="1"/>
    <col min="15099" max="15099" width="15.7109375" style="128" customWidth="1"/>
    <col min="15100" max="15100" width="0.85546875" style="128" customWidth="1"/>
    <col min="15101" max="15339" width="11.42578125" style="128"/>
    <col min="15340" max="15340" width="40.7109375" style="128" customWidth="1"/>
    <col min="15341" max="15341" width="15.7109375" style="128" customWidth="1"/>
    <col min="15342" max="15342" width="0.85546875" style="128" customWidth="1"/>
    <col min="15343" max="15343" width="15.7109375" style="128" customWidth="1"/>
    <col min="15344" max="15344" width="0.85546875" style="128" customWidth="1"/>
    <col min="15345" max="15345" width="15.7109375" style="128" customWidth="1"/>
    <col min="15346" max="15346" width="0.85546875" style="128" customWidth="1"/>
    <col min="15347" max="15347" width="15.7109375" style="128" customWidth="1"/>
    <col min="15348" max="15348" width="0.85546875" style="128" customWidth="1"/>
    <col min="15349" max="15349" width="15.7109375" style="128" customWidth="1"/>
    <col min="15350" max="15350" width="0.85546875" style="128" customWidth="1"/>
    <col min="15351" max="15351" width="15.7109375" style="128" customWidth="1"/>
    <col min="15352" max="15352" width="0.85546875" style="128" customWidth="1"/>
    <col min="15353" max="15353" width="15.7109375" style="128" customWidth="1"/>
    <col min="15354" max="15354" width="0.85546875" style="128" customWidth="1"/>
    <col min="15355" max="15355" width="15.7109375" style="128" customWidth="1"/>
    <col min="15356" max="15356" width="0.85546875" style="128" customWidth="1"/>
    <col min="15357" max="15595" width="11.42578125" style="128"/>
    <col min="15596" max="15596" width="40.7109375" style="128" customWidth="1"/>
    <col min="15597" max="15597" width="15.7109375" style="128" customWidth="1"/>
    <col min="15598" max="15598" width="0.85546875" style="128" customWidth="1"/>
    <col min="15599" max="15599" width="15.7109375" style="128" customWidth="1"/>
    <col min="15600" max="15600" width="0.85546875" style="128" customWidth="1"/>
    <col min="15601" max="15601" width="15.7109375" style="128" customWidth="1"/>
    <col min="15602" max="15602" width="0.85546875" style="128" customWidth="1"/>
    <col min="15603" max="15603" width="15.7109375" style="128" customWidth="1"/>
    <col min="15604" max="15604" width="0.85546875" style="128" customWidth="1"/>
    <col min="15605" max="15605" width="15.7109375" style="128" customWidth="1"/>
    <col min="15606" max="15606" width="0.85546875" style="128" customWidth="1"/>
    <col min="15607" max="15607" width="15.7109375" style="128" customWidth="1"/>
    <col min="15608" max="15608" width="0.85546875" style="128" customWidth="1"/>
    <col min="15609" max="15609" width="15.7109375" style="128" customWidth="1"/>
    <col min="15610" max="15610" width="0.85546875" style="128" customWidth="1"/>
    <col min="15611" max="15611" width="15.7109375" style="128" customWidth="1"/>
    <col min="15612" max="15612" width="0.85546875" style="128" customWidth="1"/>
    <col min="15613" max="15851" width="11.42578125" style="128"/>
    <col min="15852" max="15852" width="40.7109375" style="128" customWidth="1"/>
    <col min="15853" max="15853" width="15.7109375" style="128" customWidth="1"/>
    <col min="15854" max="15854" width="0.85546875" style="128" customWidth="1"/>
    <col min="15855" max="15855" width="15.7109375" style="128" customWidth="1"/>
    <col min="15856" max="15856" width="0.85546875" style="128" customWidth="1"/>
    <col min="15857" max="15857" width="15.7109375" style="128" customWidth="1"/>
    <col min="15858" max="15858" width="0.85546875" style="128" customWidth="1"/>
    <col min="15859" max="15859" width="15.7109375" style="128" customWidth="1"/>
    <col min="15860" max="15860" width="0.85546875" style="128" customWidth="1"/>
    <col min="15861" max="15861" width="15.7109375" style="128" customWidth="1"/>
    <col min="15862" max="15862" width="0.85546875" style="128" customWidth="1"/>
    <col min="15863" max="15863" width="15.7109375" style="128" customWidth="1"/>
    <col min="15864" max="15864" width="0.85546875" style="128" customWidth="1"/>
    <col min="15865" max="15865" width="15.7109375" style="128" customWidth="1"/>
    <col min="15866" max="15866" width="0.85546875" style="128" customWidth="1"/>
    <col min="15867" max="15867" width="15.7109375" style="128" customWidth="1"/>
    <col min="15868" max="15868" width="0.85546875" style="128" customWidth="1"/>
    <col min="15869" max="16107" width="11.42578125" style="128"/>
    <col min="16108" max="16108" width="40.7109375" style="128" customWidth="1"/>
    <col min="16109" max="16109" width="15.7109375" style="128" customWidth="1"/>
    <col min="16110" max="16110" width="0.85546875" style="128" customWidth="1"/>
    <col min="16111" max="16111" width="15.7109375" style="128" customWidth="1"/>
    <col min="16112" max="16112" width="0.85546875" style="128" customWidth="1"/>
    <col min="16113" max="16113" width="15.7109375" style="128" customWidth="1"/>
    <col min="16114" max="16114" width="0.85546875" style="128" customWidth="1"/>
    <col min="16115" max="16115" width="15.7109375" style="128" customWidth="1"/>
    <col min="16116" max="16116" width="0.85546875" style="128" customWidth="1"/>
    <col min="16117" max="16117" width="15.7109375" style="128" customWidth="1"/>
    <col min="16118" max="16118" width="0.85546875" style="128" customWidth="1"/>
    <col min="16119" max="16119" width="15.7109375" style="128" customWidth="1"/>
    <col min="16120" max="16120" width="0.85546875" style="128" customWidth="1"/>
    <col min="16121" max="16121" width="15.7109375" style="128" customWidth="1"/>
    <col min="16122" max="16122" width="0.85546875" style="128" customWidth="1"/>
    <col min="16123" max="16123" width="15.7109375" style="128" customWidth="1"/>
    <col min="16124" max="16124" width="0.85546875" style="128" customWidth="1"/>
    <col min="16125" max="16384" width="11.42578125" style="128"/>
  </cols>
  <sheetData>
    <row r="1" spans="1:17" x14ac:dyDescent="0.2">
      <c r="A1" s="362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4"/>
    </row>
    <row r="2" spans="1:17" x14ac:dyDescent="0.2">
      <c r="A2" s="365" t="s">
        <v>186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7"/>
    </row>
    <row r="3" spans="1:17" x14ac:dyDescent="0.2">
      <c r="A3" s="365" t="s">
        <v>207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7"/>
    </row>
    <row r="4" spans="1:17" x14ac:dyDescent="0.2">
      <c r="A4" s="368" t="s">
        <v>183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70"/>
    </row>
    <row r="5" spans="1:17" x14ac:dyDescent="0.2">
      <c r="A5" s="151"/>
      <c r="B5" s="152"/>
      <c r="C5" s="152">
        <v>0</v>
      </c>
      <c r="D5" s="152"/>
      <c r="E5" s="152"/>
      <c r="F5" s="152"/>
      <c r="G5" s="152">
        <v>0</v>
      </c>
      <c r="H5" s="152"/>
      <c r="I5" s="152">
        <v>0</v>
      </c>
      <c r="J5" s="152"/>
      <c r="K5" s="146">
        <v>0</v>
      </c>
      <c r="L5" s="146"/>
      <c r="M5" s="146">
        <v>0</v>
      </c>
      <c r="O5" s="146">
        <v>0</v>
      </c>
      <c r="Q5" s="153">
        <v>0</v>
      </c>
    </row>
    <row r="6" spans="1:17" x14ac:dyDescent="0.2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46"/>
      <c r="L6" s="146"/>
      <c r="M6" s="146"/>
      <c r="Q6" s="153"/>
    </row>
    <row r="7" spans="1:17" x14ac:dyDescent="0.2">
      <c r="A7" s="151"/>
      <c r="B7" s="303" t="s">
        <v>137</v>
      </c>
      <c r="C7" s="152">
        <v>0</v>
      </c>
      <c r="D7" s="152" t="s">
        <v>189</v>
      </c>
      <c r="E7" s="304">
        <v>0</v>
      </c>
      <c r="F7" s="152"/>
      <c r="G7" s="304">
        <v>0</v>
      </c>
      <c r="H7" s="152" t="s">
        <v>137</v>
      </c>
      <c r="I7" s="304">
        <v>0</v>
      </c>
      <c r="J7" s="152" t="s">
        <v>137</v>
      </c>
      <c r="K7" s="304">
        <v>0</v>
      </c>
      <c r="L7" s="152" t="s">
        <v>137</v>
      </c>
      <c r="M7" s="152">
        <v>0</v>
      </c>
      <c r="N7" s="152" t="s">
        <v>137</v>
      </c>
      <c r="O7" s="152">
        <v>0</v>
      </c>
      <c r="P7" s="152" t="s">
        <v>137</v>
      </c>
      <c r="Q7" s="153"/>
    </row>
    <row r="8" spans="1:17" x14ac:dyDescent="0.2">
      <c r="A8" s="151"/>
      <c r="B8" s="303"/>
      <c r="C8" s="152"/>
      <c r="D8" s="152" t="s">
        <v>190</v>
      </c>
      <c r="E8" s="304"/>
      <c r="F8" s="152" t="s">
        <v>191</v>
      </c>
      <c r="G8" s="304"/>
      <c r="H8" s="152" t="s">
        <v>192</v>
      </c>
      <c r="I8" s="304"/>
      <c r="J8" s="152"/>
      <c r="K8" s="304"/>
      <c r="L8" s="152"/>
      <c r="M8" s="152"/>
      <c r="N8" s="152" t="s">
        <v>193</v>
      </c>
      <c r="O8" s="152"/>
      <c r="P8" s="152"/>
      <c r="Q8" s="153"/>
    </row>
    <row r="9" spans="1:17" x14ac:dyDescent="0.2">
      <c r="A9" s="151"/>
      <c r="B9" s="303" t="s">
        <v>125</v>
      </c>
      <c r="C9" s="152"/>
      <c r="D9" s="152" t="s">
        <v>194</v>
      </c>
      <c r="E9" s="304"/>
      <c r="F9" s="152" t="s">
        <v>195</v>
      </c>
      <c r="G9" s="304"/>
      <c r="H9" s="152" t="s">
        <v>196</v>
      </c>
      <c r="I9" s="304"/>
      <c r="J9" s="152" t="s">
        <v>129</v>
      </c>
      <c r="K9" s="304"/>
      <c r="L9" s="152" t="s">
        <v>131</v>
      </c>
      <c r="M9" s="152"/>
      <c r="N9" s="152" t="s">
        <v>197</v>
      </c>
      <c r="O9" s="152"/>
      <c r="P9" s="152" t="s">
        <v>131</v>
      </c>
      <c r="Q9" s="154">
        <v>0</v>
      </c>
    </row>
    <row r="10" spans="1:17" ht="12" customHeight="1" x14ac:dyDescent="0.2">
      <c r="A10" s="151"/>
      <c r="B10" s="316" t="s">
        <v>126</v>
      </c>
      <c r="C10" s="152">
        <v>0</v>
      </c>
      <c r="D10" s="317" t="s">
        <v>198</v>
      </c>
      <c r="E10" s="304">
        <v>0</v>
      </c>
      <c r="F10" s="317" t="s">
        <v>127</v>
      </c>
      <c r="G10" s="304">
        <v>0</v>
      </c>
      <c r="H10" s="317" t="s">
        <v>128</v>
      </c>
      <c r="I10" s="304">
        <v>0</v>
      </c>
      <c r="J10" s="317" t="s">
        <v>130</v>
      </c>
      <c r="K10" s="304">
        <v>0</v>
      </c>
      <c r="L10" s="317" t="s">
        <v>92</v>
      </c>
      <c r="M10" s="152">
        <v>0</v>
      </c>
      <c r="N10" s="317" t="s">
        <v>132</v>
      </c>
      <c r="O10" s="152">
        <v>0</v>
      </c>
      <c r="P10" s="317" t="s">
        <v>133</v>
      </c>
      <c r="Q10" s="154">
        <v>0</v>
      </c>
    </row>
    <row r="11" spans="1:17" ht="24.75" customHeight="1" thickBot="1" x14ac:dyDescent="0.25">
      <c r="A11" s="155" t="s">
        <v>200</v>
      </c>
      <c r="B11" s="161">
        <v>61755</v>
      </c>
      <c r="C11" s="156" t="s">
        <v>137</v>
      </c>
      <c r="D11" s="161">
        <v>54785</v>
      </c>
      <c r="E11" s="157">
        <v>0</v>
      </c>
      <c r="F11" s="161">
        <v>-21394</v>
      </c>
      <c r="G11" s="157">
        <v>0</v>
      </c>
      <c r="H11" s="161">
        <v>56730</v>
      </c>
      <c r="I11" s="157">
        <v>0</v>
      </c>
      <c r="J11" s="161">
        <v>-5776</v>
      </c>
      <c r="K11" s="157">
        <v>0</v>
      </c>
      <c r="L11" s="161">
        <v>146100</v>
      </c>
      <c r="M11" s="157">
        <v>0</v>
      </c>
      <c r="N11" s="161">
        <v>-847</v>
      </c>
      <c r="O11" s="157">
        <v>0</v>
      </c>
      <c r="P11" s="161">
        <v>145253</v>
      </c>
      <c r="Q11" s="158"/>
    </row>
    <row r="12" spans="1:17" ht="24.75" customHeight="1" thickTop="1" x14ac:dyDescent="0.2">
      <c r="A12" s="155"/>
      <c r="B12" s="293"/>
      <c r="C12" s="156"/>
      <c r="D12" s="293"/>
      <c r="E12" s="157"/>
      <c r="F12" s="293"/>
      <c r="G12" s="157"/>
      <c r="H12" s="293"/>
      <c r="I12" s="157"/>
      <c r="J12" s="293"/>
      <c r="K12" s="157"/>
      <c r="L12" s="293"/>
      <c r="M12" s="157"/>
      <c r="N12" s="293"/>
      <c r="O12" s="157"/>
      <c r="P12" s="293"/>
      <c r="Q12" s="158"/>
    </row>
    <row r="13" spans="1:17" ht="20.25" customHeight="1" x14ac:dyDescent="0.2">
      <c r="A13" s="159" t="s">
        <v>134</v>
      </c>
      <c r="B13" s="218">
        <v>5311</v>
      </c>
      <c r="C13" s="219" t="s">
        <v>137</v>
      </c>
      <c r="D13" s="219">
        <v>0</v>
      </c>
      <c r="E13" s="219" t="s">
        <v>137</v>
      </c>
      <c r="F13" s="219">
        <v>0</v>
      </c>
      <c r="G13" s="219" t="s">
        <v>137</v>
      </c>
      <c r="H13" s="219">
        <v>0</v>
      </c>
      <c r="I13" s="219" t="s">
        <v>137</v>
      </c>
      <c r="J13" s="219">
        <v>0</v>
      </c>
      <c r="K13" s="219" t="s">
        <v>137</v>
      </c>
      <c r="L13" s="219">
        <f t="shared" ref="L13:L16" si="0">SUM(B13:J13)</f>
        <v>5311</v>
      </c>
      <c r="M13" s="219" t="s">
        <v>137</v>
      </c>
      <c r="N13" s="219">
        <v>0</v>
      </c>
      <c r="O13" s="219" t="s">
        <v>137</v>
      </c>
      <c r="P13" s="219">
        <f t="shared" ref="P13:P17" si="1">L13+N13</f>
        <v>5311</v>
      </c>
      <c r="Q13" s="166"/>
    </row>
    <row r="14" spans="1:17" ht="20.25" customHeight="1" x14ac:dyDescent="0.2">
      <c r="A14" s="160" t="s">
        <v>135</v>
      </c>
      <c r="B14" s="219">
        <v>335</v>
      </c>
      <c r="C14" s="219" t="s">
        <v>137</v>
      </c>
      <c r="D14" s="219">
        <v>0</v>
      </c>
      <c r="E14" s="219" t="s">
        <v>137</v>
      </c>
      <c r="F14" s="219">
        <v>0</v>
      </c>
      <c r="G14" s="219" t="s">
        <v>137</v>
      </c>
      <c r="H14" s="219">
        <v>0</v>
      </c>
      <c r="I14" s="219" t="s">
        <v>137</v>
      </c>
      <c r="J14" s="219">
        <v>0</v>
      </c>
      <c r="K14" s="219" t="s">
        <v>137</v>
      </c>
      <c r="L14" s="219">
        <f t="shared" si="0"/>
        <v>335</v>
      </c>
      <c r="M14" s="219" t="s">
        <v>137</v>
      </c>
      <c r="N14" s="219">
        <v>0</v>
      </c>
      <c r="O14" s="219" t="s">
        <v>137</v>
      </c>
      <c r="P14" s="219">
        <f t="shared" si="1"/>
        <v>335</v>
      </c>
      <c r="Q14" s="166"/>
    </row>
    <row r="15" spans="1:17" ht="20.25" customHeight="1" x14ac:dyDescent="0.2">
      <c r="A15" s="160" t="s">
        <v>136</v>
      </c>
      <c r="B15" s="219">
        <v>0</v>
      </c>
      <c r="C15" s="219" t="s">
        <v>137</v>
      </c>
      <c r="D15" s="219">
        <v>0</v>
      </c>
      <c r="E15" s="219" t="s">
        <v>137</v>
      </c>
      <c r="F15" s="219">
        <v>-3119</v>
      </c>
      <c r="G15" s="219" t="s">
        <v>137</v>
      </c>
      <c r="H15" s="219">
        <v>-465</v>
      </c>
      <c r="I15" s="219" t="s">
        <v>137</v>
      </c>
      <c r="J15" s="219">
        <v>0</v>
      </c>
      <c r="K15" s="219" t="s">
        <v>137</v>
      </c>
      <c r="L15" s="219">
        <f>SUM(B15:J15)</f>
        <v>-3584</v>
      </c>
      <c r="M15" s="219" t="s">
        <v>137</v>
      </c>
      <c r="N15" s="219">
        <v>0</v>
      </c>
      <c r="O15" s="219" t="s">
        <v>137</v>
      </c>
      <c r="P15" s="219">
        <f t="shared" si="1"/>
        <v>-3584</v>
      </c>
      <c r="Q15" s="166"/>
    </row>
    <row r="16" spans="1:17" ht="20.25" customHeight="1" x14ac:dyDescent="0.2">
      <c r="A16" s="159" t="s">
        <v>144</v>
      </c>
      <c r="B16" s="219">
        <v>-3047</v>
      </c>
      <c r="C16" s="219" t="s">
        <v>137</v>
      </c>
      <c r="D16" s="219">
        <v>0</v>
      </c>
      <c r="E16" s="219" t="s">
        <v>137</v>
      </c>
      <c r="F16" s="219">
        <v>0</v>
      </c>
      <c r="G16" s="219" t="s">
        <v>137</v>
      </c>
      <c r="H16" s="219">
        <v>0</v>
      </c>
      <c r="I16" s="219" t="s">
        <v>137</v>
      </c>
      <c r="J16" s="219">
        <v>-399</v>
      </c>
      <c r="K16" s="219" t="s">
        <v>137</v>
      </c>
      <c r="L16" s="219">
        <f t="shared" si="0"/>
        <v>-3446</v>
      </c>
      <c r="M16" s="219" t="s">
        <v>137</v>
      </c>
      <c r="N16" s="219">
        <v>0</v>
      </c>
      <c r="O16" s="219" t="s">
        <v>137</v>
      </c>
      <c r="P16" s="219">
        <f t="shared" si="1"/>
        <v>-3446</v>
      </c>
      <c r="Q16" s="166"/>
    </row>
    <row r="17" spans="1:17" ht="20.25" customHeight="1" x14ac:dyDescent="0.2">
      <c r="A17" s="160" t="s">
        <v>181</v>
      </c>
      <c r="B17" s="219">
        <v>0</v>
      </c>
      <c r="C17" s="219" t="s">
        <v>139</v>
      </c>
      <c r="D17" s="219">
        <v>0</v>
      </c>
      <c r="E17" s="219" t="s">
        <v>137</v>
      </c>
      <c r="F17" s="219">
        <v>0</v>
      </c>
      <c r="G17" s="219" t="s">
        <v>137</v>
      </c>
      <c r="H17" s="219">
        <v>0</v>
      </c>
      <c r="I17" s="219" t="s">
        <v>137</v>
      </c>
      <c r="J17" s="219">
        <v>0</v>
      </c>
      <c r="K17" s="219" t="s">
        <v>137</v>
      </c>
      <c r="L17" s="219">
        <v>0</v>
      </c>
      <c r="M17" s="219" t="s">
        <v>137</v>
      </c>
      <c r="N17" s="219">
        <v>9369</v>
      </c>
      <c r="O17" s="219" t="s">
        <v>137</v>
      </c>
      <c r="P17" s="219">
        <f t="shared" si="1"/>
        <v>9369</v>
      </c>
      <c r="Q17" s="166"/>
    </row>
    <row r="18" spans="1:17" ht="20.25" customHeight="1" x14ac:dyDescent="0.2">
      <c r="A18" s="160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166"/>
    </row>
    <row r="19" spans="1:17" ht="24.75" customHeight="1" thickBot="1" x14ac:dyDescent="0.25">
      <c r="A19" s="155" t="s">
        <v>201</v>
      </c>
      <c r="B19" s="161">
        <f>SUM(B11:B17)</f>
        <v>64354</v>
      </c>
      <c r="C19" s="156" t="s">
        <v>137</v>
      </c>
      <c r="D19" s="161">
        <f>SUM(D11:D17)</f>
        <v>54785</v>
      </c>
      <c r="E19" s="157" t="s">
        <v>137</v>
      </c>
      <c r="F19" s="161">
        <f>SUM(F11:F17)</f>
        <v>-24513</v>
      </c>
      <c r="G19" s="157" t="s">
        <v>137</v>
      </c>
      <c r="H19" s="161">
        <f>SUM(H11:H17)</f>
        <v>56265</v>
      </c>
      <c r="I19" s="157" t="s">
        <v>137</v>
      </c>
      <c r="J19" s="161">
        <f>SUM(J11:J17)</f>
        <v>-6175</v>
      </c>
      <c r="K19" s="157" t="s">
        <v>137</v>
      </c>
      <c r="L19" s="161">
        <f>SUM(L11:L17)</f>
        <v>144716</v>
      </c>
      <c r="M19" s="157" t="s">
        <v>137</v>
      </c>
      <c r="N19" s="161">
        <f>SUM(N11:N17)</f>
        <v>8522</v>
      </c>
      <c r="O19" s="157">
        <v>0</v>
      </c>
      <c r="P19" s="161">
        <f>SUM(P11:P17)</f>
        <v>153238</v>
      </c>
      <c r="Q19" s="166"/>
    </row>
    <row r="20" spans="1:17" ht="24.75" customHeight="1" thickTop="1" x14ac:dyDescent="0.2">
      <c r="A20" s="155"/>
      <c r="B20" s="293"/>
      <c r="C20" s="156"/>
      <c r="D20" s="293"/>
      <c r="E20" s="157"/>
      <c r="F20" s="293"/>
      <c r="G20" s="157"/>
      <c r="H20" s="293"/>
      <c r="I20" s="157"/>
      <c r="J20" s="293"/>
      <c r="K20" s="157"/>
      <c r="L20" s="293"/>
      <c r="M20" s="157"/>
      <c r="N20" s="293"/>
      <c r="O20" s="157"/>
      <c r="P20" s="293"/>
      <c r="Q20" s="166"/>
    </row>
    <row r="21" spans="1:17" ht="20.25" customHeight="1" x14ac:dyDescent="0.2">
      <c r="A21" s="159" t="s">
        <v>134</v>
      </c>
      <c r="B21" s="218">
        <v>4233</v>
      </c>
      <c r="C21" s="219" t="s">
        <v>137</v>
      </c>
      <c r="D21" s="219">
        <v>0</v>
      </c>
      <c r="E21" s="219" t="s">
        <v>137</v>
      </c>
      <c r="F21" s="219">
        <v>0</v>
      </c>
      <c r="G21" s="219" t="s">
        <v>137</v>
      </c>
      <c r="H21" s="219">
        <v>0</v>
      </c>
      <c r="I21" s="219" t="s">
        <v>137</v>
      </c>
      <c r="J21" s="219">
        <v>0</v>
      </c>
      <c r="K21" s="219" t="s">
        <v>137</v>
      </c>
      <c r="L21" s="219">
        <f t="shared" ref="L21:L24" si="2">SUM(B21:J21)</f>
        <v>4233</v>
      </c>
      <c r="M21" s="219" t="s">
        <v>137</v>
      </c>
      <c r="N21" s="219">
        <v>0</v>
      </c>
      <c r="O21" s="219" t="s">
        <v>137</v>
      </c>
      <c r="P21" s="219">
        <f t="shared" ref="P21:P25" si="3">L21+N21</f>
        <v>4233</v>
      </c>
      <c r="Q21" s="166"/>
    </row>
    <row r="22" spans="1:17" ht="20.25" customHeight="1" x14ac:dyDescent="0.2">
      <c r="A22" s="160" t="s">
        <v>135</v>
      </c>
      <c r="B22" s="219">
        <v>214</v>
      </c>
      <c r="C22" s="219" t="s">
        <v>137</v>
      </c>
      <c r="D22" s="219">
        <v>0</v>
      </c>
      <c r="E22" s="219" t="s">
        <v>137</v>
      </c>
      <c r="F22" s="219">
        <v>0</v>
      </c>
      <c r="G22" s="219" t="s">
        <v>137</v>
      </c>
      <c r="H22" s="219">
        <v>0</v>
      </c>
      <c r="I22" s="219" t="s">
        <v>137</v>
      </c>
      <c r="J22" s="219">
        <v>0</v>
      </c>
      <c r="K22" s="219" t="s">
        <v>137</v>
      </c>
      <c r="L22" s="219">
        <f t="shared" si="2"/>
        <v>214</v>
      </c>
      <c r="M22" s="219" t="s">
        <v>137</v>
      </c>
      <c r="N22" s="219">
        <v>0</v>
      </c>
      <c r="O22" s="219" t="s">
        <v>137</v>
      </c>
      <c r="P22" s="219">
        <f t="shared" si="3"/>
        <v>214</v>
      </c>
      <c r="Q22" s="166"/>
    </row>
    <row r="23" spans="1:17" ht="20.25" customHeight="1" x14ac:dyDescent="0.2">
      <c r="A23" s="160" t="s">
        <v>136</v>
      </c>
      <c r="B23" s="219">
        <v>0</v>
      </c>
      <c r="C23" s="219" t="s">
        <v>137</v>
      </c>
      <c r="D23" s="219">
        <v>0</v>
      </c>
      <c r="E23" s="219" t="s">
        <v>137</v>
      </c>
      <c r="F23" s="219">
        <v>-3212</v>
      </c>
      <c r="G23" s="219" t="s">
        <v>137</v>
      </c>
      <c r="H23" s="219">
        <v>-436</v>
      </c>
      <c r="I23" s="219" t="s">
        <v>137</v>
      </c>
      <c r="J23" s="219">
        <v>0</v>
      </c>
      <c r="K23" s="219" t="s">
        <v>137</v>
      </c>
      <c r="L23" s="219">
        <f>SUM(B23:J23)</f>
        <v>-3648</v>
      </c>
      <c r="M23" s="219" t="s">
        <v>137</v>
      </c>
      <c r="N23" s="219">
        <v>0</v>
      </c>
      <c r="O23" s="219" t="s">
        <v>137</v>
      </c>
      <c r="P23" s="219">
        <f t="shared" si="3"/>
        <v>-3648</v>
      </c>
      <c r="Q23" s="166"/>
    </row>
    <row r="24" spans="1:17" ht="20.25" customHeight="1" x14ac:dyDescent="0.2">
      <c r="A24" s="159" t="s">
        <v>144</v>
      </c>
      <c r="B24" s="219">
        <v>-2426</v>
      </c>
      <c r="C24" s="219" t="s">
        <v>137</v>
      </c>
      <c r="D24" s="219">
        <v>0</v>
      </c>
      <c r="E24" s="219" t="s">
        <v>137</v>
      </c>
      <c r="F24" s="219">
        <v>0</v>
      </c>
      <c r="G24" s="219" t="s">
        <v>137</v>
      </c>
      <c r="H24" s="219">
        <v>0</v>
      </c>
      <c r="I24" s="219" t="s">
        <v>137</v>
      </c>
      <c r="J24" s="219">
        <v>-409</v>
      </c>
      <c r="K24" s="219" t="s">
        <v>137</v>
      </c>
      <c r="L24" s="219">
        <f t="shared" si="2"/>
        <v>-2835</v>
      </c>
      <c r="M24" s="219" t="s">
        <v>137</v>
      </c>
      <c r="N24" s="219">
        <v>0</v>
      </c>
      <c r="O24" s="219" t="s">
        <v>137</v>
      </c>
      <c r="P24" s="219">
        <f t="shared" si="3"/>
        <v>-2835</v>
      </c>
      <c r="Q24" s="166"/>
    </row>
    <row r="25" spans="1:17" ht="20.25" customHeight="1" x14ac:dyDescent="0.2">
      <c r="A25" s="160" t="s">
        <v>181</v>
      </c>
      <c r="B25" s="219">
        <v>0</v>
      </c>
      <c r="C25" s="219" t="s">
        <v>139</v>
      </c>
      <c r="D25" s="219">
        <v>0</v>
      </c>
      <c r="E25" s="219" t="s">
        <v>137</v>
      </c>
      <c r="F25" s="219">
        <v>0</v>
      </c>
      <c r="G25" s="219" t="s">
        <v>137</v>
      </c>
      <c r="H25" s="219">
        <v>0</v>
      </c>
      <c r="I25" s="219" t="s">
        <v>137</v>
      </c>
      <c r="J25" s="219">
        <v>0</v>
      </c>
      <c r="K25" s="219" t="s">
        <v>137</v>
      </c>
      <c r="L25" s="219">
        <v>0</v>
      </c>
      <c r="M25" s="219" t="s">
        <v>137</v>
      </c>
      <c r="N25" s="219">
        <v>9984</v>
      </c>
      <c r="O25" s="219" t="s">
        <v>137</v>
      </c>
      <c r="P25" s="219">
        <f t="shared" si="3"/>
        <v>9984</v>
      </c>
      <c r="Q25" s="166"/>
    </row>
    <row r="26" spans="1:17" ht="20.25" customHeight="1" x14ac:dyDescent="0.2">
      <c r="A26" s="160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166"/>
    </row>
    <row r="27" spans="1:17" ht="24.75" customHeight="1" thickBot="1" x14ac:dyDescent="0.25">
      <c r="A27" s="155" t="s">
        <v>251</v>
      </c>
      <c r="B27" s="161">
        <f>SUM(B19:B25)</f>
        <v>66375</v>
      </c>
      <c r="C27" s="156" t="s">
        <v>137</v>
      </c>
      <c r="D27" s="161">
        <f>SUM(D19:D25)</f>
        <v>54785</v>
      </c>
      <c r="E27" s="157" t="s">
        <v>137</v>
      </c>
      <c r="F27" s="161">
        <f>SUM(F19:F25)</f>
        <v>-27725</v>
      </c>
      <c r="G27" s="157" t="s">
        <v>137</v>
      </c>
      <c r="H27" s="161">
        <f>SUM(H19:H25)</f>
        <v>55829</v>
      </c>
      <c r="I27" s="157" t="s">
        <v>137</v>
      </c>
      <c r="J27" s="161">
        <f>SUM(J19:J25)</f>
        <v>-6584</v>
      </c>
      <c r="K27" s="157" t="s">
        <v>137</v>
      </c>
      <c r="L27" s="161">
        <f>SUM(L19:L25)</f>
        <v>142680</v>
      </c>
      <c r="M27" s="157" t="s">
        <v>137</v>
      </c>
      <c r="N27" s="161">
        <f>SUM(N19:N25)</f>
        <v>18506</v>
      </c>
      <c r="O27" s="157">
        <v>0</v>
      </c>
      <c r="P27" s="161">
        <f>SUM(P19:P25)</f>
        <v>161186</v>
      </c>
      <c r="Q27" s="166"/>
    </row>
    <row r="28" spans="1:17" ht="24.75" customHeight="1" thickTop="1" x14ac:dyDescent="0.2">
      <c r="A28" s="155"/>
      <c r="B28" s="293"/>
      <c r="C28" s="156"/>
      <c r="D28" s="293"/>
      <c r="E28" s="157"/>
      <c r="F28" s="293"/>
      <c r="G28" s="157"/>
      <c r="H28" s="293"/>
      <c r="I28" s="157"/>
      <c r="J28" s="293"/>
      <c r="K28" s="157"/>
      <c r="L28" s="293"/>
      <c r="M28" s="157"/>
      <c r="N28" s="293"/>
      <c r="O28" s="157"/>
      <c r="P28" s="293"/>
      <c r="Q28" s="166"/>
    </row>
    <row r="29" spans="1:17" ht="24.75" customHeight="1" x14ac:dyDescent="0.2">
      <c r="A29" s="155"/>
      <c r="B29" s="293"/>
      <c r="C29" s="156"/>
      <c r="D29" s="293"/>
      <c r="E29" s="157"/>
      <c r="F29" s="293"/>
      <c r="G29" s="157"/>
      <c r="H29" s="293"/>
      <c r="I29" s="157"/>
      <c r="J29" s="293"/>
      <c r="K29" s="157"/>
      <c r="L29" s="293"/>
      <c r="M29" s="157"/>
      <c r="N29" s="293"/>
      <c r="O29" s="157"/>
      <c r="P29" s="293"/>
      <c r="Q29" s="166"/>
    </row>
    <row r="30" spans="1:17" ht="24.75" customHeight="1" x14ac:dyDescent="0.2">
      <c r="A30" s="155"/>
      <c r="B30" s="293"/>
      <c r="C30" s="156"/>
      <c r="D30" s="293"/>
      <c r="E30" s="157"/>
      <c r="F30" s="293"/>
      <c r="G30" s="157"/>
      <c r="H30" s="293"/>
      <c r="I30" s="157"/>
      <c r="J30" s="293"/>
      <c r="K30" s="157"/>
      <c r="L30" s="293"/>
      <c r="M30" s="157"/>
      <c r="N30" s="293"/>
      <c r="O30" s="157"/>
      <c r="P30" s="293"/>
      <c r="Q30" s="166"/>
    </row>
    <row r="31" spans="1:17" x14ac:dyDescent="0.2">
      <c r="A31" s="162"/>
      <c r="B31" s="163"/>
      <c r="C31" s="164"/>
      <c r="D31" s="165"/>
      <c r="E31" s="165"/>
      <c r="F31" s="165"/>
      <c r="G31" s="165"/>
      <c r="I31" s="165"/>
      <c r="J31" s="165"/>
      <c r="K31" s="165"/>
      <c r="L31" s="165"/>
      <c r="M31" s="165"/>
      <c r="N31" s="165"/>
      <c r="O31" s="165"/>
      <c r="P31" s="165"/>
      <c r="Q31" s="166"/>
    </row>
    <row r="32" spans="1:17" x14ac:dyDescent="0.2">
      <c r="A32" s="162"/>
      <c r="B32" s="163"/>
      <c r="C32" s="164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6"/>
    </row>
    <row r="33" spans="1:17" x14ac:dyDescent="0.2">
      <c r="A33" s="162"/>
      <c r="B33" s="163"/>
      <c r="C33" s="164"/>
      <c r="D33" s="165"/>
      <c r="E33" s="165"/>
      <c r="F33" s="165"/>
      <c r="G33" s="165"/>
      <c r="I33" s="165"/>
      <c r="J33" s="165"/>
      <c r="K33" s="165"/>
      <c r="L33" s="165"/>
      <c r="M33" s="165"/>
      <c r="N33" s="165"/>
      <c r="O33" s="165"/>
      <c r="P33" s="165"/>
      <c r="Q33" s="166"/>
    </row>
    <row r="34" spans="1:17" ht="13.15" customHeight="1" x14ac:dyDescent="0.2">
      <c r="A34" s="162"/>
      <c r="B34" s="163"/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</row>
    <row r="35" spans="1:17" ht="13.15" customHeight="1" thickBot="1" x14ac:dyDescent="0.25">
      <c r="A35" s="167"/>
      <c r="B35" s="168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70"/>
    </row>
  </sheetData>
  <mergeCells count="4">
    <mergeCell ref="A1:Q1"/>
    <mergeCell ref="A3:Q3"/>
    <mergeCell ref="A4:Q4"/>
    <mergeCell ref="A2:Q2"/>
  </mergeCells>
  <printOptions horizontalCentered="1"/>
  <pageMargins left="0.51181102362204722" right="0.43307086614173229" top="0.78740157480314965" bottom="0.23622047244094491" header="0.39370078740157483" footer="0.15748031496062992"/>
  <pageSetup paperSize="9" scale="80" orientation="landscape" verticalDpi="12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9"/>
  <sheetViews>
    <sheetView workbookViewId="0"/>
  </sheetViews>
  <sheetFormatPr defaultColWidth="9.140625" defaultRowHeight="12.75" x14ac:dyDescent="0.2"/>
  <cols>
    <col min="1" max="1" width="1.5703125" style="128" customWidth="1"/>
    <col min="2" max="3" width="41" style="128" customWidth="1"/>
    <col min="4" max="4" width="19.7109375" style="128" customWidth="1"/>
    <col min="5" max="5" width="1.5703125" style="128" customWidth="1"/>
    <col min="6" max="6" width="19.7109375" style="128" customWidth="1"/>
    <col min="7" max="16384" width="9.140625" style="128"/>
  </cols>
  <sheetData>
    <row r="1" spans="2:6" ht="15" customHeight="1" x14ac:dyDescent="0.2">
      <c r="B1" s="362" t="s">
        <v>0</v>
      </c>
      <c r="C1" s="363"/>
      <c r="D1" s="363"/>
      <c r="E1" s="363"/>
      <c r="F1" s="364"/>
    </row>
    <row r="2" spans="2:6" ht="15" customHeight="1" x14ac:dyDescent="0.2">
      <c r="B2" s="305"/>
      <c r="C2" s="306" t="s">
        <v>186</v>
      </c>
      <c r="D2" s="306"/>
      <c r="E2" s="306"/>
      <c r="F2" s="307"/>
    </row>
    <row r="3" spans="2:6" ht="15" customHeight="1" thickBot="1" x14ac:dyDescent="0.25">
      <c r="B3" s="365" t="s">
        <v>231</v>
      </c>
      <c r="C3" s="366"/>
      <c r="D3" s="366"/>
      <c r="E3" s="366"/>
      <c r="F3" s="367"/>
    </row>
    <row r="4" spans="2:6" ht="21.75" customHeight="1" thickBot="1" x14ac:dyDescent="0.3">
      <c r="B4" s="151"/>
      <c r="C4" s="146"/>
      <c r="D4" s="294" t="s">
        <v>252</v>
      </c>
      <c r="E4" s="295"/>
      <c r="F4" s="296" t="s">
        <v>202</v>
      </c>
    </row>
    <row r="5" spans="2:6" ht="21.75" customHeight="1" x14ac:dyDescent="0.2">
      <c r="B5" s="243" t="s">
        <v>208</v>
      </c>
      <c r="C5" s="255"/>
      <c r="D5" s="295" t="s">
        <v>137</v>
      </c>
      <c r="E5" s="297"/>
      <c r="F5" s="298" t="s">
        <v>137</v>
      </c>
    </row>
    <row r="6" spans="2:6" ht="21.75" customHeight="1" x14ac:dyDescent="0.2">
      <c r="B6" s="247" t="s">
        <v>209</v>
      </c>
      <c r="C6" s="256"/>
      <c r="D6" s="299">
        <v>77886</v>
      </c>
      <c r="E6" s="163"/>
      <c r="F6" s="257">
        <v>76099</v>
      </c>
    </row>
    <row r="7" spans="2:6" x14ac:dyDescent="0.2">
      <c r="B7" s="245" t="s">
        <v>17</v>
      </c>
      <c r="C7" s="258"/>
      <c r="D7" s="280">
        <v>52663</v>
      </c>
      <c r="E7" s="163"/>
      <c r="F7" s="259">
        <v>50384</v>
      </c>
    </row>
    <row r="8" spans="2:6" x14ac:dyDescent="0.2">
      <c r="B8" s="246" t="s">
        <v>199</v>
      </c>
      <c r="C8" s="260"/>
      <c r="D8" s="280">
        <v>12084</v>
      </c>
      <c r="E8" s="163"/>
      <c r="F8" s="259">
        <v>14265</v>
      </c>
    </row>
    <row r="9" spans="2:6" x14ac:dyDescent="0.2">
      <c r="B9" s="246" t="s">
        <v>210</v>
      </c>
      <c r="C9" s="260"/>
      <c r="D9" s="280">
        <v>10442</v>
      </c>
      <c r="E9" s="163"/>
      <c r="F9" s="259">
        <v>9012</v>
      </c>
    </row>
    <row r="10" spans="2:6" x14ac:dyDescent="0.2">
      <c r="B10" s="245" t="s">
        <v>18</v>
      </c>
      <c r="C10" s="258"/>
      <c r="D10" s="280">
        <v>215</v>
      </c>
      <c r="E10" s="163"/>
      <c r="F10" s="259">
        <v>159</v>
      </c>
    </row>
    <row r="11" spans="2:6" x14ac:dyDescent="0.2">
      <c r="B11" s="245" t="s">
        <v>161</v>
      </c>
      <c r="C11" s="258"/>
      <c r="D11" s="280">
        <v>1082</v>
      </c>
      <c r="E11" s="163"/>
      <c r="F11" s="259">
        <v>787</v>
      </c>
    </row>
    <row r="12" spans="2:6" x14ac:dyDescent="0.2">
      <c r="B12" s="246" t="s">
        <v>111</v>
      </c>
      <c r="C12" s="260"/>
      <c r="D12" s="280">
        <v>1400</v>
      </c>
      <c r="E12" s="163"/>
      <c r="F12" s="259">
        <v>1492</v>
      </c>
    </row>
    <row r="13" spans="2:6" ht="21.75" customHeight="1" x14ac:dyDescent="0.2">
      <c r="B13" s="247" t="s">
        <v>211</v>
      </c>
      <c r="C13" s="261"/>
      <c r="D13" s="300">
        <v>-67902</v>
      </c>
      <c r="E13" s="163"/>
      <c r="F13" s="262">
        <v>-66730</v>
      </c>
    </row>
    <row r="14" spans="2:6" x14ac:dyDescent="0.2">
      <c r="B14" s="249" t="s">
        <v>212</v>
      </c>
      <c r="C14" s="264"/>
      <c r="D14" s="280">
        <v>-38131</v>
      </c>
      <c r="E14" s="163"/>
      <c r="F14" s="259">
        <v>-40313</v>
      </c>
    </row>
    <row r="15" spans="2:6" x14ac:dyDescent="0.2">
      <c r="B15" s="248" t="s">
        <v>174</v>
      </c>
      <c r="C15" s="263"/>
      <c r="D15" s="280">
        <v>-4126</v>
      </c>
      <c r="E15" s="163"/>
      <c r="F15" s="259">
        <v>-3926</v>
      </c>
    </row>
    <row r="16" spans="2:6" x14ac:dyDescent="0.2">
      <c r="B16" s="249" t="s">
        <v>162</v>
      </c>
      <c r="C16" s="264"/>
      <c r="D16" s="280">
        <v>-2289</v>
      </c>
      <c r="E16" s="163"/>
      <c r="F16" s="259">
        <v>-2013</v>
      </c>
    </row>
    <row r="17" spans="2:6" x14ac:dyDescent="0.2">
      <c r="B17" s="248" t="s">
        <v>163</v>
      </c>
      <c r="C17" s="263"/>
      <c r="D17" s="280">
        <v>-589</v>
      </c>
      <c r="E17" s="163"/>
      <c r="F17" s="259">
        <v>-450</v>
      </c>
    </row>
    <row r="18" spans="2:6" x14ac:dyDescent="0.2">
      <c r="B18" s="248" t="s">
        <v>164</v>
      </c>
      <c r="C18" s="263"/>
      <c r="D18" s="280">
        <v>-218</v>
      </c>
      <c r="E18" s="163"/>
      <c r="F18" s="259">
        <v>-300</v>
      </c>
    </row>
    <row r="19" spans="2:6" x14ac:dyDescent="0.2">
      <c r="B19" s="248" t="s">
        <v>165</v>
      </c>
      <c r="C19" s="263"/>
      <c r="D19" s="280">
        <v>-429</v>
      </c>
      <c r="E19" s="163"/>
      <c r="F19" s="259">
        <v>-385</v>
      </c>
    </row>
    <row r="20" spans="2:6" x14ac:dyDescent="0.2">
      <c r="B20" s="248" t="s">
        <v>166</v>
      </c>
      <c r="C20" s="263"/>
      <c r="D20" s="280">
        <v>-598</v>
      </c>
      <c r="E20" s="163"/>
      <c r="F20" s="259">
        <v>-395</v>
      </c>
    </row>
    <row r="21" spans="2:6" x14ac:dyDescent="0.2">
      <c r="B21" s="249" t="s">
        <v>167</v>
      </c>
      <c r="C21" s="264"/>
      <c r="D21" s="280">
        <v>-1188</v>
      </c>
      <c r="E21" s="163"/>
      <c r="F21" s="259">
        <v>-1051</v>
      </c>
    </row>
    <row r="22" spans="2:6" x14ac:dyDescent="0.2">
      <c r="B22" s="249" t="s">
        <v>168</v>
      </c>
      <c r="C22" s="264"/>
      <c r="D22" s="280">
        <v>-809</v>
      </c>
      <c r="E22" s="163"/>
      <c r="F22" s="259">
        <v>-287</v>
      </c>
    </row>
    <row r="23" spans="2:6" x14ac:dyDescent="0.2">
      <c r="B23" s="249" t="s">
        <v>169</v>
      </c>
      <c r="C23" s="264"/>
      <c r="D23" s="280">
        <v>-1622</v>
      </c>
      <c r="E23" s="163"/>
      <c r="F23" s="259">
        <v>-1423</v>
      </c>
    </row>
    <row r="24" spans="2:6" x14ac:dyDescent="0.2">
      <c r="B24" s="249" t="s">
        <v>37</v>
      </c>
      <c r="C24" s="264"/>
      <c r="D24" s="280">
        <v>-4596</v>
      </c>
      <c r="E24" s="163"/>
      <c r="F24" s="259">
        <v>-4294</v>
      </c>
    </row>
    <row r="25" spans="2:6" x14ac:dyDescent="0.2">
      <c r="B25" s="248" t="s">
        <v>171</v>
      </c>
      <c r="C25" s="263"/>
      <c r="D25" s="280">
        <v>-124</v>
      </c>
      <c r="E25" s="163"/>
      <c r="F25" s="259">
        <v>-115</v>
      </c>
    </row>
    <row r="26" spans="2:6" x14ac:dyDescent="0.2">
      <c r="B26" s="248" t="s">
        <v>172</v>
      </c>
      <c r="C26" s="263"/>
      <c r="D26" s="280">
        <v>-7393</v>
      </c>
      <c r="E26" s="163"/>
      <c r="F26" s="259">
        <v>-6908</v>
      </c>
    </row>
    <row r="27" spans="2:6" x14ac:dyDescent="0.2">
      <c r="B27" s="248" t="s">
        <v>173</v>
      </c>
      <c r="C27" s="263"/>
      <c r="D27" s="280">
        <v>-194</v>
      </c>
      <c r="E27" s="163"/>
      <c r="F27" s="259">
        <v>-166</v>
      </c>
    </row>
    <row r="28" spans="2:6" x14ac:dyDescent="0.2">
      <c r="B28" s="249" t="s">
        <v>170</v>
      </c>
      <c r="C28" s="264"/>
      <c r="D28" s="280">
        <v>-5596</v>
      </c>
      <c r="E28" s="163"/>
      <c r="F28" s="259">
        <v>-4704</v>
      </c>
    </row>
    <row r="29" spans="2:6" ht="21.75" customHeight="1" thickBot="1" x14ac:dyDescent="0.25">
      <c r="B29" s="318" t="s">
        <v>213</v>
      </c>
      <c r="C29" s="261"/>
      <c r="D29" s="310">
        <v>9984</v>
      </c>
      <c r="E29" s="163"/>
      <c r="F29" s="311">
        <v>9369</v>
      </c>
    </row>
    <row r="30" spans="2:6" ht="13.5" thickTop="1" x14ac:dyDescent="0.2">
      <c r="B30" s="318"/>
      <c r="C30" s="261"/>
      <c r="D30" s="301"/>
      <c r="E30" s="163"/>
      <c r="F30" s="268"/>
    </row>
    <row r="31" spans="2:6" ht="21.75" customHeight="1" x14ac:dyDescent="0.2">
      <c r="B31" s="243" t="s">
        <v>214</v>
      </c>
      <c r="C31" s="255"/>
      <c r="D31" s="217"/>
      <c r="E31" s="163"/>
      <c r="F31" s="244"/>
    </row>
    <row r="32" spans="2:6" x14ac:dyDescent="0.2">
      <c r="B32" s="250" t="s">
        <v>215</v>
      </c>
      <c r="C32" s="265"/>
      <c r="D32" s="280">
        <v>4233</v>
      </c>
      <c r="E32" s="163"/>
      <c r="F32" s="259">
        <v>5311</v>
      </c>
    </row>
    <row r="33" spans="2:6" x14ac:dyDescent="0.2">
      <c r="B33" s="250" t="s">
        <v>216</v>
      </c>
      <c r="C33" s="265"/>
      <c r="D33" s="280">
        <v>-2426</v>
      </c>
      <c r="E33" s="163"/>
      <c r="F33" s="259">
        <v>-3047</v>
      </c>
    </row>
    <row r="34" spans="2:6" x14ac:dyDescent="0.2">
      <c r="B34" s="250" t="s">
        <v>217</v>
      </c>
      <c r="C34" s="265"/>
      <c r="D34" s="280">
        <v>214</v>
      </c>
      <c r="E34" s="163"/>
      <c r="F34" s="259">
        <v>335</v>
      </c>
    </row>
    <row r="35" spans="2:6" x14ac:dyDescent="0.2">
      <c r="B35" s="250" t="s">
        <v>218</v>
      </c>
      <c r="C35" s="265"/>
      <c r="D35" s="280">
        <v>-478</v>
      </c>
      <c r="E35" s="163"/>
      <c r="F35" s="259">
        <v>-35</v>
      </c>
    </row>
    <row r="36" spans="2:6" x14ac:dyDescent="0.2">
      <c r="B36" s="250" t="s">
        <v>219</v>
      </c>
      <c r="C36" s="265"/>
      <c r="D36" s="280">
        <v>-409</v>
      </c>
      <c r="E36" s="163"/>
      <c r="F36" s="259">
        <v>-398</v>
      </c>
    </row>
    <row r="37" spans="2:6" x14ac:dyDescent="0.2">
      <c r="B37" s="250" t="s">
        <v>220</v>
      </c>
      <c r="C37" s="265"/>
      <c r="D37" s="280">
        <v>-2125</v>
      </c>
      <c r="E37" s="163"/>
      <c r="F37" s="259">
        <v>-2372</v>
      </c>
    </row>
    <row r="38" spans="2:6" x14ac:dyDescent="0.2">
      <c r="B38" s="250" t="s">
        <v>221</v>
      </c>
      <c r="C38" s="265"/>
      <c r="D38" s="280">
        <v>-2382</v>
      </c>
      <c r="E38" s="163"/>
      <c r="F38" s="259">
        <v>-1770</v>
      </c>
    </row>
    <row r="39" spans="2:6" ht="21.75" customHeight="1" thickBot="1" x14ac:dyDescent="0.25">
      <c r="B39" s="318" t="s">
        <v>250</v>
      </c>
      <c r="C39" s="261"/>
      <c r="D39" s="308">
        <v>-3373</v>
      </c>
      <c r="E39" s="163"/>
      <c r="F39" s="309">
        <v>-1976</v>
      </c>
    </row>
    <row r="40" spans="2:6" ht="13.5" thickTop="1" x14ac:dyDescent="0.2">
      <c r="B40" s="247"/>
      <c r="C40" s="261"/>
      <c r="D40" s="319"/>
      <c r="E40" s="163"/>
      <c r="F40" s="322"/>
    </row>
    <row r="41" spans="2:6" ht="21.75" customHeight="1" x14ac:dyDescent="0.2">
      <c r="B41" s="252" t="s">
        <v>222</v>
      </c>
      <c r="C41" s="269"/>
      <c r="D41" s="301" t="s">
        <v>137</v>
      </c>
      <c r="E41" s="163"/>
      <c r="F41" s="268" t="s">
        <v>137</v>
      </c>
    </row>
    <row r="42" spans="2:6" ht="21.75" customHeight="1" thickBot="1" x14ac:dyDescent="0.25">
      <c r="B42" s="252" t="s">
        <v>247</v>
      </c>
      <c r="C42" s="269"/>
      <c r="D42" s="310">
        <v>6611</v>
      </c>
      <c r="E42" s="163"/>
      <c r="F42" s="311">
        <v>7393</v>
      </c>
    </row>
    <row r="43" spans="2:6" ht="12.75" customHeight="1" thickTop="1" x14ac:dyDescent="0.2">
      <c r="B43" s="252"/>
      <c r="C43" s="255"/>
      <c r="D43" s="301"/>
      <c r="E43" s="163"/>
      <c r="F43" s="268"/>
    </row>
    <row r="44" spans="2:6" ht="21.75" customHeight="1" x14ac:dyDescent="0.2">
      <c r="B44" s="243" t="s">
        <v>223</v>
      </c>
      <c r="C44" s="255"/>
      <c r="D44" s="217" t="s">
        <v>137</v>
      </c>
      <c r="E44" s="163"/>
      <c r="F44" s="244" t="s">
        <v>137</v>
      </c>
    </row>
    <row r="45" spans="2:6" ht="21.75" customHeight="1" x14ac:dyDescent="0.2">
      <c r="B45" s="247" t="s">
        <v>224</v>
      </c>
      <c r="C45" s="267"/>
      <c r="D45" s="312">
        <v>-980</v>
      </c>
      <c r="E45" s="163"/>
      <c r="F45" s="313">
        <v>-4373</v>
      </c>
    </row>
    <row r="46" spans="2:6" x14ac:dyDescent="0.2">
      <c r="B46" s="251" t="s">
        <v>232</v>
      </c>
      <c r="C46" s="266"/>
      <c r="D46" s="280">
        <v>-573</v>
      </c>
      <c r="E46" s="163"/>
      <c r="F46" s="259">
        <v>-4673</v>
      </c>
    </row>
    <row r="47" spans="2:6" x14ac:dyDescent="0.2">
      <c r="B47" s="251" t="s">
        <v>233</v>
      </c>
      <c r="C47" s="266"/>
      <c r="D47" s="280">
        <v>-290</v>
      </c>
      <c r="E47" s="163"/>
      <c r="F47" s="259">
        <v>-217</v>
      </c>
    </row>
    <row r="48" spans="2:6" x14ac:dyDescent="0.2">
      <c r="B48" s="251" t="s">
        <v>234</v>
      </c>
      <c r="C48" s="266"/>
      <c r="D48" s="280">
        <v>40</v>
      </c>
      <c r="E48" s="163"/>
      <c r="F48" s="259">
        <v>147</v>
      </c>
    </row>
    <row r="49" spans="2:6" x14ac:dyDescent="0.2">
      <c r="B49" s="251" t="s">
        <v>235</v>
      </c>
      <c r="C49" s="266"/>
      <c r="D49" s="280">
        <v>-32</v>
      </c>
      <c r="E49" s="163"/>
      <c r="F49" s="259">
        <v>-27</v>
      </c>
    </row>
    <row r="50" spans="2:6" x14ac:dyDescent="0.2">
      <c r="B50" s="251" t="s">
        <v>236</v>
      </c>
      <c r="C50" s="266"/>
      <c r="D50" s="280">
        <v>-117</v>
      </c>
      <c r="E50" s="163"/>
      <c r="F50" s="259">
        <v>13</v>
      </c>
    </row>
    <row r="51" spans="2:6" x14ac:dyDescent="0.2">
      <c r="B51" s="251" t="s">
        <v>237</v>
      </c>
      <c r="C51" s="266"/>
      <c r="D51" s="280">
        <v>44</v>
      </c>
      <c r="E51" s="163"/>
      <c r="F51" s="259">
        <v>5</v>
      </c>
    </row>
    <row r="52" spans="2:6" x14ac:dyDescent="0.2">
      <c r="B52" s="251" t="s">
        <v>238</v>
      </c>
      <c r="C52" s="266"/>
      <c r="D52" s="280">
        <v>-52</v>
      </c>
      <c r="E52" s="163"/>
      <c r="F52" s="259">
        <v>379</v>
      </c>
    </row>
    <row r="53" spans="2:6" ht="12.75" customHeight="1" x14ac:dyDescent="0.2">
      <c r="B53" s="251" t="s">
        <v>239</v>
      </c>
      <c r="C53" s="255"/>
      <c r="D53" s="280">
        <v>0</v>
      </c>
      <c r="E53" s="163"/>
      <c r="F53" s="259">
        <v>0</v>
      </c>
    </row>
    <row r="54" spans="2:6" ht="21.75" customHeight="1" x14ac:dyDescent="0.2">
      <c r="B54" s="247" t="s">
        <v>225</v>
      </c>
      <c r="C54" s="266"/>
      <c r="D54" s="312">
        <v>346</v>
      </c>
      <c r="E54" s="163"/>
      <c r="F54" s="313">
        <v>-405</v>
      </c>
    </row>
    <row r="55" spans="2:6" x14ac:dyDescent="0.2">
      <c r="B55" s="251" t="s">
        <v>240</v>
      </c>
      <c r="C55" s="266"/>
      <c r="D55" s="280">
        <v>-112</v>
      </c>
      <c r="E55" s="163"/>
      <c r="F55" s="259">
        <v>-330</v>
      </c>
    </row>
    <row r="56" spans="2:6" x14ac:dyDescent="0.2">
      <c r="B56" s="251" t="s">
        <v>241</v>
      </c>
      <c r="C56" s="267"/>
      <c r="D56" s="280">
        <v>0</v>
      </c>
      <c r="E56" s="163"/>
      <c r="F56" s="259">
        <v>0</v>
      </c>
    </row>
    <row r="57" spans="2:6" x14ac:dyDescent="0.2">
      <c r="B57" s="251" t="s">
        <v>242</v>
      </c>
      <c r="C57" s="267"/>
      <c r="D57" s="280">
        <v>782</v>
      </c>
      <c r="E57" s="163"/>
      <c r="F57" s="259">
        <v>-211</v>
      </c>
    </row>
    <row r="58" spans="2:6" ht="12.75" customHeight="1" x14ac:dyDescent="0.2">
      <c r="B58" s="251" t="s">
        <v>243</v>
      </c>
      <c r="C58" s="269"/>
      <c r="D58" s="280">
        <v>-324</v>
      </c>
      <c r="E58" s="163"/>
      <c r="F58" s="259">
        <v>136</v>
      </c>
    </row>
    <row r="59" spans="2:6" ht="21.75" customHeight="1" thickBot="1" x14ac:dyDescent="0.25">
      <c r="B59" s="252" t="s">
        <v>248</v>
      </c>
      <c r="C59" s="269"/>
      <c r="D59" s="310">
        <v>-634</v>
      </c>
      <c r="E59" s="163"/>
      <c r="F59" s="311">
        <v>-4778</v>
      </c>
    </row>
    <row r="60" spans="2:6" ht="12.75" customHeight="1" thickTop="1" x14ac:dyDescent="0.2">
      <c r="B60" s="252"/>
      <c r="C60" s="269"/>
      <c r="D60" s="320" t="s">
        <v>137</v>
      </c>
      <c r="E60" s="163"/>
      <c r="F60" s="323" t="s">
        <v>137</v>
      </c>
    </row>
    <row r="61" spans="2:6" ht="21.75" customHeight="1" thickBot="1" x14ac:dyDescent="0.25">
      <c r="B61" s="252" t="s">
        <v>226</v>
      </c>
      <c r="C61" s="269"/>
      <c r="D61" s="310"/>
      <c r="E61" s="163"/>
      <c r="F61" s="311"/>
    </row>
    <row r="62" spans="2:6" ht="21.75" customHeight="1" thickTop="1" thickBot="1" x14ac:dyDescent="0.25">
      <c r="B62" s="252" t="s">
        <v>249</v>
      </c>
      <c r="C62" s="269"/>
      <c r="D62" s="301">
        <v>5977</v>
      </c>
      <c r="E62" s="163"/>
      <c r="F62" s="268">
        <v>2615</v>
      </c>
    </row>
    <row r="63" spans="2:6" ht="12.75" customHeight="1" thickTop="1" x14ac:dyDescent="0.2">
      <c r="B63" s="252"/>
      <c r="C63" s="269"/>
      <c r="D63" s="320" t="s">
        <v>137</v>
      </c>
      <c r="E63" s="163" t="s">
        <v>137</v>
      </c>
      <c r="F63" s="323" t="s">
        <v>137</v>
      </c>
    </row>
    <row r="64" spans="2:6" ht="21.75" customHeight="1" x14ac:dyDescent="0.2">
      <c r="B64" s="252" t="s">
        <v>227</v>
      </c>
      <c r="C64" s="266"/>
      <c r="D64" s="301" t="s">
        <v>137</v>
      </c>
      <c r="E64" s="163"/>
      <c r="F64" s="268" t="s">
        <v>137</v>
      </c>
    </row>
    <row r="65" spans="2:6" ht="21.75" customHeight="1" x14ac:dyDescent="0.2">
      <c r="B65" s="247" t="s">
        <v>228</v>
      </c>
      <c r="C65" s="266"/>
      <c r="D65" s="314">
        <v>12325</v>
      </c>
      <c r="E65" s="163"/>
      <c r="F65" s="315">
        <v>9710</v>
      </c>
    </row>
    <row r="66" spans="2:6" x14ac:dyDescent="0.2">
      <c r="B66" s="251" t="s">
        <v>244</v>
      </c>
      <c r="C66" s="266"/>
      <c r="D66" s="280">
        <v>8747</v>
      </c>
      <c r="E66" s="163"/>
      <c r="F66" s="259">
        <v>6536</v>
      </c>
    </row>
    <row r="67" spans="2:6" ht="12.75" customHeight="1" x14ac:dyDescent="0.2">
      <c r="B67" s="251" t="s">
        <v>245</v>
      </c>
      <c r="C67" s="269"/>
      <c r="D67" s="280">
        <v>1975</v>
      </c>
      <c r="E67" s="163"/>
      <c r="F67" s="259">
        <v>1587</v>
      </c>
    </row>
    <row r="68" spans="2:6" x14ac:dyDescent="0.2">
      <c r="B68" s="251" t="s">
        <v>246</v>
      </c>
      <c r="C68" s="266"/>
      <c r="D68" s="280">
        <v>1603</v>
      </c>
      <c r="E68" s="163"/>
      <c r="F68" s="259">
        <v>1587</v>
      </c>
    </row>
    <row r="69" spans="2:6" ht="21.75" customHeight="1" x14ac:dyDescent="0.2">
      <c r="B69" s="247" t="s">
        <v>229</v>
      </c>
      <c r="C69" s="266"/>
      <c r="D69" s="314">
        <v>18302</v>
      </c>
      <c r="E69" s="163"/>
      <c r="F69" s="315">
        <v>12325</v>
      </c>
    </row>
    <row r="70" spans="2:6" x14ac:dyDescent="0.2">
      <c r="B70" s="251" t="s">
        <v>244</v>
      </c>
      <c r="C70" s="266"/>
      <c r="D70" s="280">
        <v>15494</v>
      </c>
      <c r="E70" s="163"/>
      <c r="F70" s="259">
        <v>8747</v>
      </c>
    </row>
    <row r="71" spans="2:6" ht="12.75" customHeight="1" x14ac:dyDescent="0.2">
      <c r="B71" s="251" t="s">
        <v>245</v>
      </c>
      <c r="C71" s="269"/>
      <c r="D71" s="280">
        <v>2396</v>
      </c>
      <c r="E71" s="163"/>
      <c r="F71" s="259">
        <v>1975</v>
      </c>
    </row>
    <row r="72" spans="2:6" ht="12.75" customHeight="1" thickBot="1" x14ac:dyDescent="0.25">
      <c r="B72" s="251" t="s">
        <v>246</v>
      </c>
      <c r="C72" s="269"/>
      <c r="D72" s="280">
        <v>412</v>
      </c>
      <c r="E72" s="163"/>
      <c r="F72" s="325">
        <v>1603</v>
      </c>
    </row>
    <row r="73" spans="2:6" ht="21.75" customHeight="1" thickTop="1" thickBot="1" x14ac:dyDescent="0.25">
      <c r="B73" s="252" t="s">
        <v>230</v>
      </c>
      <c r="C73" s="269"/>
      <c r="D73" s="321">
        <v>5977</v>
      </c>
      <c r="E73" s="269"/>
      <c r="F73" s="324">
        <v>2615</v>
      </c>
    </row>
    <row r="74" spans="2:6" ht="20.100000000000001" customHeight="1" thickTop="1" x14ac:dyDescent="0.2">
      <c r="B74" s="252"/>
      <c r="C74" s="269"/>
      <c r="D74" s="301"/>
      <c r="E74" s="269"/>
      <c r="F74" s="268"/>
    </row>
    <row r="75" spans="2:6" ht="20.100000000000001" customHeight="1" x14ac:dyDescent="0.2">
      <c r="B75" s="253"/>
      <c r="C75" s="270"/>
      <c r="D75" s="270"/>
      <c r="E75" s="270"/>
      <c r="F75" s="268"/>
    </row>
    <row r="76" spans="2:6" ht="20.100000000000001" customHeight="1" x14ac:dyDescent="0.2">
      <c r="B76" s="253"/>
      <c r="C76" s="270"/>
      <c r="D76" s="270"/>
      <c r="E76" s="270"/>
      <c r="F76" s="268"/>
    </row>
    <row r="77" spans="2:6" ht="20.100000000000001" customHeight="1" x14ac:dyDescent="0.2">
      <c r="B77" s="253"/>
      <c r="C77" s="270"/>
      <c r="D77" s="270"/>
      <c r="E77" s="270"/>
      <c r="F77" s="268"/>
    </row>
    <row r="78" spans="2:6" ht="20.100000000000001" customHeight="1" x14ac:dyDescent="0.2">
      <c r="B78" s="253"/>
      <c r="C78" s="270"/>
      <c r="D78" s="270"/>
      <c r="E78" s="270"/>
      <c r="F78" s="268"/>
    </row>
    <row r="79" spans="2:6" ht="9" customHeight="1" thickBot="1" x14ac:dyDescent="0.25">
      <c r="B79" s="254"/>
      <c r="C79" s="271"/>
      <c r="D79" s="271"/>
      <c r="E79" s="271"/>
      <c r="F79" s="272"/>
    </row>
  </sheetData>
  <mergeCells count="2">
    <mergeCell ref="B1:F1"/>
    <mergeCell ref="B3:F3"/>
  </mergeCells>
  <pageMargins left="0.9055118110236221" right="0.9055118110236221" top="0.78740157480314965" bottom="0.39370078740157483" header="0.31496062992125984" footer="0.31496062992125984"/>
  <pageSetup paperSize="9" scale="63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Balanço</vt:lpstr>
      <vt:lpstr>DRE</vt:lpstr>
      <vt:lpstr>DRE Analitico</vt:lpstr>
      <vt:lpstr>Mutações</vt:lpstr>
      <vt:lpstr>Fluxo</vt:lpstr>
      <vt:lpstr>Balanço!Area_de_impressao</vt:lpstr>
      <vt:lpstr>DRE!Area_de_impressao</vt:lpstr>
      <vt:lpstr>'DRE Analitico'!Area_de_impressao</vt:lpstr>
      <vt:lpstr>Fluxo!Area_de_impressao</vt:lpstr>
      <vt:lpstr>Mutações!Area_de_impressao</vt:lpstr>
    </vt:vector>
  </TitlesOfParts>
  <Company>Clube Paineiras do Morumby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Neivaldo</dc:creator>
  <cp:lastModifiedBy>José Alvaro - Ramal 2049</cp:lastModifiedBy>
  <cp:lastPrinted>2018-04-24T14:42:17Z</cp:lastPrinted>
  <dcterms:created xsi:type="dcterms:W3CDTF">2008-11-10T11:28:10Z</dcterms:created>
  <dcterms:modified xsi:type="dcterms:W3CDTF">2018-10-03T21:26:02Z</dcterms:modified>
</cp:coreProperties>
</file>